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Φύλλο1!$B$37:$F$50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lin" localSheetId="0" hidden="1">2</definedName>
    <definedName name="solver_neg" localSheetId="0" hidden="1">0</definedName>
    <definedName name="solver_num" localSheetId="0" hidden="1">17</definedName>
    <definedName name="solver_nwt" localSheetId="0" hidden="1">1</definedName>
    <definedName name="solver_opt" localSheetId="0" hidden="1">Φύλλο1!$N$6</definedName>
    <definedName name="solver_pre" localSheetId="0" hidden="1">0.000001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3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0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N10" l="1"/>
  <c r="B39"/>
  <c r="B40" s="1"/>
  <c r="B41" s="1"/>
  <c r="B42" s="1"/>
  <c r="B43" s="1"/>
  <c r="B44" s="1"/>
  <c r="B45" s="1"/>
  <c r="B46" s="1"/>
  <c r="B47" s="1"/>
  <c r="B48" s="1"/>
  <c r="B49" s="1"/>
  <c r="B50" s="1"/>
  <c r="R55"/>
  <c r="H10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D90" l="1"/>
  <c r="D91"/>
  <c r="J44"/>
  <c r="D92" l="1"/>
  <c r="J45"/>
  <c r="D93" l="1"/>
  <c r="J46"/>
  <c r="D94" l="1"/>
  <c r="J47"/>
  <c r="D95" l="1"/>
  <c r="J48"/>
  <c r="D96" l="1"/>
  <c r="J49"/>
  <c r="D97" l="1"/>
  <c r="J50"/>
  <c r="D98" l="1"/>
  <c r="J51"/>
  <c r="D99" l="1"/>
  <c r="J52"/>
  <c r="D100" l="1"/>
  <c r="J53"/>
  <c r="D101" l="1"/>
  <c r="J54"/>
  <c r="N6" l="1"/>
  <c r="N8"/>
  <c r="J55"/>
</calcChain>
</file>

<file path=xl/sharedStrings.xml><?xml version="1.0" encoding="utf-8"?>
<sst xmlns="http://schemas.openxmlformats.org/spreadsheetml/2006/main" count="247" uniqueCount="37">
  <si>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</si>
  <si>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</si>
  <si>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</si>
  <si>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</si>
  <si>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</si>
  <si>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</si>
  <si>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</si>
  <si>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</si>
  <si>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</si>
  <si>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</si>
  <si>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</si>
  <si>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</si>
  <si>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</si>
  <si>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</si>
  <si>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</si>
  <si>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</si>
  <si>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</si>
  <si>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</si>
  <si>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</si>
  <si>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</si>
  <si>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</si>
  <si>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</si>
  <si>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</si>
  <si>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</si>
  <si>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</si>
  <si>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</si>
  <si>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</si>
  <si>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</si>
  <si>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</si>
  <si>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</si>
  <si>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</si>
  <si>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</si>
  <si>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</si>
  <si>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</si>
  <si>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</si>
  <si>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</si>
  <si>
    <t>μεγιστο κερδος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</si>
</sst>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332" name="OpenSolver1"/>
        <xdr:cNvSpPr/>
      </xdr:nvSpPr>
      <xdr:spPr>
        <a:xfrm>
          <a:off x="633412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333" name="OpenSolver2"/>
        <xdr:cNvSpPr/>
      </xdr:nvSpPr>
      <xdr:spPr>
        <a:xfrm>
          <a:off x="868680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1120775</xdr:colOff>
      <xdr:row>4</xdr:row>
      <xdr:rowOff>114300</xdr:rowOff>
    </xdr:from>
    <xdr:to>
      <xdr:col>13</xdr:col>
      <xdr:colOff>218389</xdr:colOff>
      <xdr:row>5</xdr:row>
      <xdr:rowOff>50800</xdr:rowOff>
    </xdr:to>
    <xdr:sp macro="" textlink="">
      <xdr:nvSpPr>
        <xdr:cNvPr id="334" name="OpenSolver3"/>
        <xdr:cNvSpPr/>
      </xdr:nvSpPr>
      <xdr:spPr>
        <a:xfrm>
          <a:off x="86741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5" name="OpenSolverQ20:Q33"/>
        <xdr:cNvSpPr/>
      </xdr:nvSpPr>
      <xdr:spPr>
        <a:xfrm>
          <a:off x="1057275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336" name="OpenSolver5"/>
        <xdr:cNvSpPr/>
      </xdr:nvSpPr>
      <xdr:spPr>
        <a:xfrm>
          <a:off x="57245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337" name="OpenSolver6"/>
        <xdr:cNvSpPr/>
      </xdr:nvSpPr>
      <xdr:spPr>
        <a:xfrm>
          <a:off x="694372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338" name="OpenSolver7"/>
        <xdr:cNvCxnSpPr>
          <a:stCxn id="336" idx="3"/>
          <a:endCxn id="337" idx="1"/>
        </xdr:cNvCxnSpPr>
      </xdr:nvCxnSpPr>
      <xdr:spPr>
        <a:xfrm>
          <a:off x="633412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339" name="OpenSolver8"/>
        <xdr:cNvSpPr/>
      </xdr:nvSpPr>
      <xdr:spPr>
        <a:xfrm>
          <a:off x="644842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340" name="OpenSolver9"/>
        <xdr:cNvSpPr/>
      </xdr:nvSpPr>
      <xdr:spPr>
        <a:xfrm>
          <a:off x="868680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341" name="OpenSolver10"/>
        <xdr:cNvSpPr/>
      </xdr:nvSpPr>
      <xdr:spPr>
        <a:xfrm>
          <a:off x="996315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342" name="OpenSolver11"/>
        <xdr:cNvCxnSpPr>
          <a:stCxn id="340" idx="3"/>
          <a:endCxn id="341" idx="1"/>
        </xdr:cNvCxnSpPr>
      </xdr:nvCxnSpPr>
      <xdr:spPr>
        <a:xfrm>
          <a:off x="935355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343" name="OpenSolver12"/>
        <xdr:cNvSpPr/>
      </xdr:nvSpPr>
      <xdr:spPr>
        <a:xfrm>
          <a:off x="94678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344" name="OpenSolver13"/>
        <xdr:cNvSpPr/>
      </xdr:nvSpPr>
      <xdr:spPr>
        <a:xfrm>
          <a:off x="111823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345" name="OpenSolver14"/>
        <xdr:cNvSpPr/>
      </xdr:nvSpPr>
      <xdr:spPr>
        <a:xfrm>
          <a:off x="1240155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346" name="OpenSolver15"/>
        <xdr:cNvCxnSpPr>
          <a:stCxn id="344" idx="3"/>
          <a:endCxn id="345" idx="1"/>
        </xdr:cNvCxnSpPr>
      </xdr:nvCxnSpPr>
      <xdr:spPr>
        <a:xfrm>
          <a:off x="1179195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347" name="OpenSolver16"/>
        <xdr:cNvSpPr/>
      </xdr:nvSpPr>
      <xdr:spPr>
        <a:xfrm>
          <a:off x="1190625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348" name="OpenSolver17"/>
        <xdr:cNvSpPr/>
      </xdr:nvSpPr>
      <xdr:spPr>
        <a:xfrm>
          <a:off x="57245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349" name="OpenSolver18"/>
        <xdr:cNvSpPr/>
      </xdr:nvSpPr>
      <xdr:spPr>
        <a:xfrm>
          <a:off x="694372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350" name="OpenSolver19"/>
        <xdr:cNvCxnSpPr>
          <a:stCxn id="348" idx="3"/>
          <a:endCxn id="349" idx="1"/>
        </xdr:cNvCxnSpPr>
      </xdr:nvCxnSpPr>
      <xdr:spPr>
        <a:xfrm>
          <a:off x="633412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351" name="OpenSolver20"/>
        <xdr:cNvSpPr/>
      </xdr:nvSpPr>
      <xdr:spPr>
        <a:xfrm>
          <a:off x="644842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352" name="OpenSolver21"/>
        <xdr:cNvSpPr/>
      </xdr:nvSpPr>
      <xdr:spPr>
        <a:xfrm>
          <a:off x="868680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353" name="OpenSolver22"/>
        <xdr:cNvSpPr/>
      </xdr:nvSpPr>
      <xdr:spPr>
        <a:xfrm>
          <a:off x="996315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354" name="OpenSolver23"/>
        <xdr:cNvCxnSpPr>
          <a:stCxn id="352" idx="3"/>
          <a:endCxn id="353" idx="1"/>
        </xdr:cNvCxnSpPr>
      </xdr:nvCxnSpPr>
      <xdr:spPr>
        <a:xfrm>
          <a:off x="935355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355" name="OpenSolver24"/>
        <xdr:cNvSpPr/>
      </xdr:nvSpPr>
      <xdr:spPr>
        <a:xfrm>
          <a:off x="94678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356" name="OpenSolver25"/>
        <xdr:cNvSpPr/>
      </xdr:nvSpPr>
      <xdr:spPr>
        <a:xfrm>
          <a:off x="111823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357" name="OpenSolver26"/>
        <xdr:cNvSpPr/>
      </xdr:nvSpPr>
      <xdr:spPr>
        <a:xfrm>
          <a:off x="1240155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358" name="OpenSolver27"/>
        <xdr:cNvCxnSpPr>
          <a:stCxn id="356" idx="3"/>
          <a:endCxn id="357" idx="1"/>
        </xdr:cNvCxnSpPr>
      </xdr:nvCxnSpPr>
      <xdr:spPr>
        <a:xfrm>
          <a:off x="1179195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359" name="OpenSolver28"/>
        <xdr:cNvSpPr/>
      </xdr:nvSpPr>
      <xdr:spPr>
        <a:xfrm>
          <a:off x="1190625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360" name="OpenSolver29"/>
        <xdr:cNvSpPr/>
      </xdr:nvSpPr>
      <xdr:spPr>
        <a:xfrm>
          <a:off x="200025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361" name="OpenSolver30"/>
        <xdr:cNvSpPr/>
      </xdr:nvSpPr>
      <xdr:spPr>
        <a:xfrm>
          <a:off x="328612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362" name="OpenSolver31"/>
        <xdr:cNvCxnSpPr>
          <a:stCxn id="360" idx="3"/>
          <a:endCxn id="361" idx="1"/>
        </xdr:cNvCxnSpPr>
      </xdr:nvCxnSpPr>
      <xdr:spPr>
        <a:xfrm>
          <a:off x="260985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363" name="OpenSolver32"/>
        <xdr:cNvSpPr/>
      </xdr:nvSpPr>
      <xdr:spPr>
        <a:xfrm>
          <a:off x="275748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364" name="OpenSolver33"/>
        <xdr:cNvSpPr/>
      </xdr:nvSpPr>
      <xdr:spPr>
        <a:xfrm>
          <a:off x="45053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365" name="OpenSolver34"/>
        <xdr:cNvSpPr/>
      </xdr:nvSpPr>
      <xdr:spPr>
        <a:xfrm>
          <a:off x="572452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366" name="OpenSolver35"/>
        <xdr:cNvCxnSpPr>
          <a:stCxn id="364" idx="3"/>
          <a:endCxn id="365" idx="1"/>
        </xdr:cNvCxnSpPr>
      </xdr:nvCxnSpPr>
      <xdr:spPr>
        <a:xfrm>
          <a:off x="511492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367" name="OpenSolver36"/>
        <xdr:cNvSpPr/>
      </xdr:nvSpPr>
      <xdr:spPr>
        <a:xfrm>
          <a:off x="522922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368" name="OpenSolver37"/>
        <xdr:cNvSpPr/>
      </xdr:nvSpPr>
      <xdr:spPr>
        <a:xfrm>
          <a:off x="694372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369" name="OpenSolver38"/>
        <xdr:cNvSpPr/>
      </xdr:nvSpPr>
      <xdr:spPr>
        <a:xfrm>
          <a:off x="868680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370" name="OpenSolver39"/>
        <xdr:cNvCxnSpPr>
          <a:stCxn id="368" idx="3"/>
          <a:endCxn id="369" idx="1"/>
        </xdr:cNvCxnSpPr>
      </xdr:nvCxnSpPr>
      <xdr:spPr>
        <a:xfrm>
          <a:off x="755332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371" name="OpenSolver40"/>
        <xdr:cNvSpPr/>
      </xdr:nvSpPr>
      <xdr:spPr>
        <a:xfrm>
          <a:off x="792956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372" name="OpenSolver41"/>
        <xdr:cNvSpPr/>
      </xdr:nvSpPr>
      <xdr:spPr>
        <a:xfrm>
          <a:off x="99631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373" name="OpenSolver42"/>
        <xdr:cNvSpPr/>
      </xdr:nvSpPr>
      <xdr:spPr>
        <a:xfrm>
          <a:off x="1118235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374" name="OpenSolver43"/>
        <xdr:cNvCxnSpPr>
          <a:stCxn id="372" idx="3"/>
          <a:endCxn id="373" idx="1"/>
        </xdr:cNvCxnSpPr>
      </xdr:nvCxnSpPr>
      <xdr:spPr>
        <a:xfrm>
          <a:off x="1057275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375" name="OpenSolver44"/>
        <xdr:cNvSpPr/>
      </xdr:nvSpPr>
      <xdr:spPr>
        <a:xfrm>
          <a:off x="1068705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376" name="OpenSolver45"/>
        <xdr:cNvSpPr/>
      </xdr:nvSpPr>
      <xdr:spPr>
        <a:xfrm>
          <a:off x="99631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377" name="OpenSolver46"/>
        <xdr:cNvSpPr/>
      </xdr:nvSpPr>
      <xdr:spPr>
        <a:xfrm>
          <a:off x="1118235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378" name="OpenSolver47"/>
        <xdr:cNvCxnSpPr>
          <a:stCxn id="376" idx="3"/>
          <a:endCxn id="377" idx="1"/>
        </xdr:cNvCxnSpPr>
      </xdr:nvCxnSpPr>
      <xdr:spPr>
        <a:xfrm>
          <a:off x="1057275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379" name="OpenSolver48"/>
        <xdr:cNvSpPr/>
      </xdr:nvSpPr>
      <xdr:spPr>
        <a:xfrm>
          <a:off x="1068705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380" name="OpenSolver49"/>
        <xdr:cNvSpPr/>
      </xdr:nvSpPr>
      <xdr:spPr>
        <a:xfrm>
          <a:off x="200025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381" name="OpenSolver50"/>
        <xdr:cNvSpPr/>
      </xdr:nvSpPr>
      <xdr:spPr>
        <a:xfrm>
          <a:off x="328612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382" name="OpenSolver51"/>
        <xdr:cNvCxnSpPr>
          <a:stCxn id="380" idx="3"/>
          <a:endCxn id="381" idx="1"/>
        </xdr:cNvCxnSpPr>
      </xdr:nvCxnSpPr>
      <xdr:spPr>
        <a:xfrm>
          <a:off x="260985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383" name="OpenSolver52"/>
        <xdr:cNvSpPr/>
      </xdr:nvSpPr>
      <xdr:spPr>
        <a:xfrm>
          <a:off x="275748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384" name="OpenSolver53"/>
        <xdr:cNvSpPr/>
      </xdr:nvSpPr>
      <xdr:spPr>
        <a:xfrm>
          <a:off x="45053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385" name="OpenSolver54"/>
        <xdr:cNvSpPr/>
      </xdr:nvSpPr>
      <xdr:spPr>
        <a:xfrm>
          <a:off x="572452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386" name="OpenSolver55"/>
        <xdr:cNvCxnSpPr>
          <a:stCxn id="384" idx="3"/>
          <a:endCxn id="385" idx="1"/>
        </xdr:cNvCxnSpPr>
      </xdr:nvCxnSpPr>
      <xdr:spPr>
        <a:xfrm>
          <a:off x="511492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387" name="OpenSolver56"/>
        <xdr:cNvSpPr/>
      </xdr:nvSpPr>
      <xdr:spPr>
        <a:xfrm>
          <a:off x="522922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388" name="OpenSolver57"/>
        <xdr:cNvSpPr/>
      </xdr:nvSpPr>
      <xdr:spPr>
        <a:xfrm>
          <a:off x="694372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389" name="OpenSolver58"/>
        <xdr:cNvSpPr/>
      </xdr:nvSpPr>
      <xdr:spPr>
        <a:xfrm>
          <a:off x="868680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390" name="OpenSolver59"/>
        <xdr:cNvCxnSpPr>
          <a:stCxn id="388" idx="3"/>
          <a:endCxn id="389" idx="1"/>
        </xdr:cNvCxnSpPr>
      </xdr:nvCxnSpPr>
      <xdr:spPr>
        <a:xfrm>
          <a:off x="755332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391" name="OpenSolver60"/>
        <xdr:cNvSpPr/>
      </xdr:nvSpPr>
      <xdr:spPr>
        <a:xfrm>
          <a:off x="792956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392" name="OpenSolver61"/>
        <xdr:cNvSpPr/>
      </xdr:nvSpPr>
      <xdr:spPr>
        <a:xfrm>
          <a:off x="45053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393" name="OpenSolver62"/>
        <xdr:cNvSpPr/>
      </xdr:nvSpPr>
      <xdr:spPr>
        <a:xfrm>
          <a:off x="572452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394" name="OpenSolver63"/>
        <xdr:cNvCxnSpPr>
          <a:stCxn id="392" idx="3"/>
          <a:endCxn id="393" idx="1"/>
        </xdr:cNvCxnSpPr>
      </xdr:nvCxnSpPr>
      <xdr:spPr>
        <a:xfrm>
          <a:off x="511492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395" name="OpenSolver64"/>
        <xdr:cNvSpPr/>
      </xdr:nvSpPr>
      <xdr:spPr>
        <a:xfrm>
          <a:off x="522922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6</xdr:col>
      <xdr:colOff>0</xdr:colOff>
      <xdr:row>50</xdr:row>
      <xdr:rowOff>0</xdr:rowOff>
    </xdr:to>
    <xdr:sp macro="" textlink="">
      <xdr:nvSpPr>
        <xdr:cNvPr id="396" name="OpenSolverB37:F50"/>
        <xdr:cNvSpPr/>
      </xdr:nvSpPr>
      <xdr:spPr>
        <a:xfrm>
          <a:off x="609600" y="6991350"/>
          <a:ext cx="3286125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0≤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17"/>
  <sheetViews>
    <sheetView tabSelected="1" zoomScale="70" zoomScaleNormal="70" workbookViewId="0">
      <selection activeCell="N6" sqref="N6"/>
    </sheetView>
  </sheetViews>
  <sheetFormatPr defaultRowHeight="15"/>
  <cols>
    <col min="2" max="2" width="11.7109375" bestFit="1" customWidth="1"/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35.714242264285744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1168.9986585610009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  <c r="M10" t="s">
        <v>36</v>
      </c>
      <c r="N10">
        <f>2.25*K37+M37*2.47</f>
        <v>135005.48072977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19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19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</row>
    <row r="19" spans="1:19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</row>
    <row r="20" spans="1:19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</row>
    <row r="21" spans="1:19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786.09601999999995</v>
      </c>
      <c r="L21" s="5">
        <v>191.20346000000001</v>
      </c>
      <c r="M21" s="5">
        <v>190.30663999999999</v>
      </c>
      <c r="N21" s="5">
        <v>199.99236999999999</v>
      </c>
      <c r="O21" s="5">
        <v>213.95011</v>
      </c>
      <c r="Q21" s="12">
        <f t="shared" ref="Q21:Q33" si="1">SUM(K21:O21)</f>
        <v>1581.5485999999999</v>
      </c>
      <c r="R21" s="12" t="s">
        <v>34</v>
      </c>
      <c r="S21" s="12">
        <v>36000</v>
      </c>
    </row>
    <row r="22" spans="1:19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904.01043000000004</v>
      </c>
      <c r="L22" s="5">
        <v>172.08312000000001</v>
      </c>
      <c r="M22" s="5">
        <v>171.27597</v>
      </c>
      <c r="N22" s="5">
        <v>179.99313000000001</v>
      </c>
      <c r="O22" s="5">
        <v>246.04263</v>
      </c>
      <c r="Q22" s="12">
        <f t="shared" si="1"/>
        <v>1673.4052799999999</v>
      </c>
      <c r="R22" s="12" t="s">
        <v>34</v>
      </c>
      <c r="S22" s="12">
        <v>36000</v>
      </c>
    </row>
    <row r="23" spans="1:19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172.08312000000001</v>
      </c>
      <c r="M23" s="5">
        <v>171.27597</v>
      </c>
      <c r="N23" s="5">
        <v>179.99313000000001</v>
      </c>
      <c r="O23" s="5">
        <v>246.04263</v>
      </c>
      <c r="Q23" s="12">
        <f t="shared" si="1"/>
        <v>1673.4052799999999</v>
      </c>
      <c r="R23" s="12" t="s">
        <v>34</v>
      </c>
      <c r="S23" s="12">
        <v>36000</v>
      </c>
    </row>
    <row r="24" spans="1:19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949.21090000000004</v>
      </c>
      <c r="L24" s="5">
        <v>197.8956</v>
      </c>
      <c r="M24" s="5">
        <v>196.9674</v>
      </c>
      <c r="N24" s="5">
        <v>206.99100000000001</v>
      </c>
      <c r="O24" s="5">
        <v>221.4384</v>
      </c>
      <c r="Q24" s="12">
        <f t="shared" si="1"/>
        <v>1772.5033000000001</v>
      </c>
      <c r="R24" s="12" t="s">
        <v>34</v>
      </c>
      <c r="S24" s="12">
        <v>36000</v>
      </c>
    </row>
    <row r="25" spans="1:19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</row>
    <row r="26" spans="1:19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901.75040000000001</v>
      </c>
      <c r="L26" s="5">
        <v>207.79035999999999</v>
      </c>
      <c r="M26" s="5">
        <v>206.81574000000001</v>
      </c>
      <c r="N26" s="5">
        <v>217.3417</v>
      </c>
      <c r="O26" s="5">
        <v>232.51027999999999</v>
      </c>
      <c r="Q26" s="12">
        <f t="shared" si="1"/>
        <v>1766.20848</v>
      </c>
      <c r="R26" s="12" t="s">
        <v>34</v>
      </c>
      <c r="S26" s="12">
        <v>36000</v>
      </c>
    </row>
    <row r="27" spans="1:19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</row>
    <row r="28" spans="1:19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1217.3630000000001</v>
      </c>
      <c r="L28" s="5">
        <v>249.34844000000001</v>
      </c>
      <c r="M28" s="5">
        <v>248.17889</v>
      </c>
      <c r="N28" s="5">
        <v>260.81004000000001</v>
      </c>
      <c r="O28" s="5">
        <v>279.01233999999999</v>
      </c>
      <c r="Q28" s="12">
        <f t="shared" si="1"/>
        <v>2254.7127099999998</v>
      </c>
      <c r="R28" s="12" t="s">
        <v>34</v>
      </c>
      <c r="S28" s="12">
        <v>36000</v>
      </c>
    </row>
    <row r="29" spans="1:19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</row>
    <row r="30" spans="1:19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1339.0993000000001</v>
      </c>
      <c r="L30" s="5">
        <v>261.81585999999999</v>
      </c>
      <c r="M30" s="5">
        <v>260.58783</v>
      </c>
      <c r="N30" s="5">
        <v>273.85055</v>
      </c>
      <c r="O30" s="5">
        <v>279.01233999999999</v>
      </c>
      <c r="Q30" s="12">
        <f t="shared" si="1"/>
        <v>2414.3658800000003</v>
      </c>
      <c r="R30" s="12" t="s">
        <v>34</v>
      </c>
      <c r="S30" s="12">
        <v>36000</v>
      </c>
    </row>
    <row r="31" spans="1:19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</row>
    <row r="32" spans="1:19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803.45960000000002</v>
      </c>
      <c r="L32" s="5">
        <v>52.363169999999997</v>
      </c>
      <c r="M32" s="5">
        <v>52.117570000000001</v>
      </c>
      <c r="N32" s="5">
        <v>54.770110000000003</v>
      </c>
      <c r="O32" s="5">
        <v>61.382710000000003</v>
      </c>
      <c r="Q32" s="12">
        <f t="shared" si="1"/>
        <v>1024.0931600000001</v>
      </c>
      <c r="R32" s="12" t="s">
        <v>34</v>
      </c>
      <c r="S32" s="12">
        <v>36000</v>
      </c>
    </row>
    <row r="33" spans="1:20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35779.366000000002</v>
      </c>
      <c r="L33" s="5">
        <v>52.363169999999997</v>
      </c>
      <c r="M33" s="5">
        <v>52.117570000000001</v>
      </c>
      <c r="N33" s="5">
        <v>54.770110000000003</v>
      </c>
      <c r="O33" s="5">
        <v>61.382710000000003</v>
      </c>
      <c r="Q33" s="12">
        <f t="shared" si="1"/>
        <v>35999.999559999997</v>
      </c>
      <c r="R33" s="12" t="s">
        <v>34</v>
      </c>
      <c r="S33" s="12">
        <v>36000</v>
      </c>
    </row>
    <row r="35" spans="1:20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0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0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53795.385800999997</v>
      </c>
      <c r="M37">
        <f>SUM(N20:O33)</f>
        <v>5654.1954160000005</v>
      </c>
    </row>
    <row r="38" spans="1:20">
      <c r="A38" s="4">
        <v>2</v>
      </c>
      <c r="B38" s="7">
        <f>B37+(K20-B20)</f>
        <v>-4.500000045482011E-6</v>
      </c>
      <c r="C38" s="7">
        <f>C37+L20-C20</f>
        <v>0</v>
      </c>
      <c r="D38" s="7">
        <f>D37+M20-D20</f>
        <v>-3.0000001061125658E-7</v>
      </c>
      <c r="E38" s="7">
        <f>E37+N20-E20</f>
        <v>-1.9999998812636477E-7</v>
      </c>
      <c r="F38" s="7">
        <f>F37+O20-F20</f>
        <v>9.9999999747524271E-7</v>
      </c>
    </row>
    <row r="39" spans="1:20">
      <c r="A39" s="4">
        <v>3</v>
      </c>
      <c r="B39" s="7">
        <f t="shared" ref="B39:B50" si="2">B38+(K21-B21)</f>
        <v>-9.0000000909640221E-6</v>
      </c>
      <c r="C39" s="7">
        <f t="shared" ref="C39:C50" si="3">C38+L21-C21</f>
        <v>-3.9999999899009708E-6</v>
      </c>
      <c r="D39" s="7">
        <f t="shared" ref="D39:D50" si="4">D38+M21-D21</f>
        <v>2.399999971203215E-6</v>
      </c>
      <c r="E39" s="7">
        <f t="shared" ref="E39:E50" si="5">E38+N21-E21</f>
        <v>3.6000000136482413E-6</v>
      </c>
      <c r="F39" s="7">
        <f t="shared" ref="F39:F50" si="6">F38+O21-F21</f>
        <v>1.9999999949504854E-6</v>
      </c>
      <c r="I39" t="s">
        <v>26</v>
      </c>
    </row>
    <row r="40" spans="1:20">
      <c r="A40" s="4">
        <v>4</v>
      </c>
      <c r="B40" s="7">
        <f t="shared" si="2"/>
        <v>-7.2000000272964826E-6</v>
      </c>
      <c r="C40" s="7">
        <f t="shared" si="3"/>
        <v>-1.5999999902760464E-6</v>
      </c>
      <c r="D40" s="7">
        <f t="shared" si="4"/>
        <v>-1.1000000199601345E-6</v>
      </c>
      <c r="E40" s="7">
        <f t="shared" si="5"/>
        <v>4.0000000183226803E-6</v>
      </c>
      <c r="F40" s="7">
        <f t="shared" si="6"/>
        <v>6.7000000001371518E-6</v>
      </c>
    </row>
    <row r="41" spans="1:20">
      <c r="A41" s="4">
        <v>5</v>
      </c>
      <c r="B41" s="7">
        <f t="shared" si="2"/>
        <v>-5.3999999636289431E-6</v>
      </c>
      <c r="C41" s="7">
        <f t="shared" si="3"/>
        <v>8.0000000934887794E-7</v>
      </c>
      <c r="D41" s="7">
        <f t="shared" si="4"/>
        <v>-4.600000011123484E-6</v>
      </c>
      <c r="E41" s="7">
        <f t="shared" si="5"/>
        <v>4.4000000229971192E-6</v>
      </c>
      <c r="F41" s="7">
        <f t="shared" si="6"/>
        <v>1.1400000005323818E-5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0">
      <c r="A42" s="4">
        <v>6</v>
      </c>
      <c r="B42" s="7">
        <f t="shared" si="2"/>
        <v>-5.3999999636289431E-6</v>
      </c>
      <c r="C42" s="7">
        <f t="shared" si="3"/>
        <v>8.0000000934887794E-7</v>
      </c>
      <c r="D42" s="7">
        <f t="shared" si="4"/>
        <v>-4.600000011123484E-6</v>
      </c>
      <c r="E42" s="7">
        <f t="shared" si="5"/>
        <v>4.4000000229971192E-6</v>
      </c>
      <c r="F42" s="7">
        <f t="shared" si="6"/>
        <v>1.1400000005323818E-5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0">
      <c r="A43" s="4">
        <v>7</v>
      </c>
      <c r="B43" s="7">
        <f t="shared" si="2"/>
        <v>-5.3999999636289431E-6</v>
      </c>
      <c r="C43" s="7">
        <f t="shared" si="3"/>
        <v>8.0000000934887794E-7</v>
      </c>
      <c r="D43" s="7">
        <f t="shared" si="4"/>
        <v>-4.600000011123484E-6</v>
      </c>
      <c r="E43" s="7">
        <f t="shared" si="5"/>
        <v>4.4000000229971192E-6</v>
      </c>
      <c r="F43" s="7">
        <f t="shared" si="6"/>
        <v>1.1400000005323818E-5</v>
      </c>
      <c r="I43" s="11">
        <v>2</v>
      </c>
      <c r="J43" s="11">
        <f t="shared" ref="J43:J55" si="7">B38+K21</f>
        <v>786.09601549999991</v>
      </c>
      <c r="K43" s="11" t="s">
        <v>28</v>
      </c>
      <c r="L43" s="11">
        <f t="shared" ref="L43:L55" si="8">B21</f>
        <v>786.0960245</v>
      </c>
      <c r="N43" s="11">
        <f t="shared" ref="N43:N55" si="9">C38+L21</f>
        <v>191.20346000000001</v>
      </c>
      <c r="O43" s="11" t="s">
        <v>28</v>
      </c>
      <c r="P43" s="11">
        <f t="shared" ref="P43:P55" si="10">C21</f>
        <v>191.203464</v>
      </c>
      <c r="R43" s="11">
        <f t="shared" ref="R43:R55" si="11">D38+M21</f>
        <v>190.30663969999998</v>
      </c>
      <c r="S43" s="11" t="s">
        <v>28</v>
      </c>
      <c r="T43" s="11">
        <f t="shared" ref="T43:T55" si="12">D21</f>
        <v>190.30663730000001</v>
      </c>
    </row>
    <row r="44" spans="1:20">
      <c r="A44" s="4">
        <v>8</v>
      </c>
      <c r="B44" s="7">
        <f t="shared" si="2"/>
        <v>-7.4999999242209014E-6</v>
      </c>
      <c r="C44" s="7">
        <f t="shared" si="3"/>
        <v>-3.7000000077114237E-6</v>
      </c>
      <c r="D44" s="7">
        <f t="shared" si="4"/>
        <v>-2.6000000161729986E-6</v>
      </c>
      <c r="E44" s="7">
        <f t="shared" si="5"/>
        <v>4.000000330961484E-7</v>
      </c>
      <c r="F44" s="7">
        <f t="shared" si="6"/>
        <v>1.0500000001911758E-5</v>
      </c>
      <c r="I44" s="11">
        <v>3</v>
      </c>
      <c r="J44" s="11">
        <f t="shared" si="7"/>
        <v>904.01042099999995</v>
      </c>
      <c r="K44" s="11" t="s">
        <v>28</v>
      </c>
      <c r="L44" s="11">
        <f t="shared" si="8"/>
        <v>904.01042819999998</v>
      </c>
      <c r="N44" s="11">
        <f t="shared" si="9"/>
        <v>172.08311600000002</v>
      </c>
      <c r="O44" s="11" t="s">
        <v>28</v>
      </c>
      <c r="P44" s="11">
        <f t="shared" si="10"/>
        <v>172.08311760000001</v>
      </c>
      <c r="R44" s="11">
        <f t="shared" si="11"/>
        <v>171.27597239999997</v>
      </c>
      <c r="S44" s="11" t="s">
        <v>28</v>
      </c>
      <c r="T44" s="11">
        <f t="shared" si="12"/>
        <v>171.27597349999999</v>
      </c>
    </row>
    <row r="45" spans="1:20">
      <c r="A45" s="4">
        <v>9</v>
      </c>
      <c r="B45" s="7">
        <f t="shared" si="2"/>
        <v>-9.5999998848128598E-6</v>
      </c>
      <c r="C45" s="7">
        <f t="shared" si="3"/>
        <v>-8.2000000247717253E-6</v>
      </c>
      <c r="D45" s="7">
        <f t="shared" si="4"/>
        <v>-6.0000002122251317E-7</v>
      </c>
      <c r="E45" s="7">
        <f t="shared" si="5"/>
        <v>-3.5999999568048224E-6</v>
      </c>
      <c r="F45" s="7">
        <f t="shared" si="6"/>
        <v>9.5999999984996975E-6</v>
      </c>
      <c r="I45" s="11">
        <v>4</v>
      </c>
      <c r="J45" s="11">
        <f t="shared" si="7"/>
        <v>904.01042280000001</v>
      </c>
      <c r="K45" s="11" t="s">
        <v>28</v>
      </c>
      <c r="L45" s="11">
        <f t="shared" si="8"/>
        <v>904.01042819999998</v>
      </c>
      <c r="N45" s="11">
        <f t="shared" si="9"/>
        <v>172.08311840000002</v>
      </c>
      <c r="O45" s="11" t="s">
        <v>28</v>
      </c>
      <c r="P45" s="11">
        <f t="shared" si="10"/>
        <v>172.08311760000001</v>
      </c>
      <c r="R45" s="11">
        <f t="shared" si="11"/>
        <v>171.27596889999998</v>
      </c>
      <c r="S45" s="11" t="s">
        <v>28</v>
      </c>
      <c r="T45" s="11">
        <f t="shared" si="12"/>
        <v>171.27597349999999</v>
      </c>
    </row>
    <row r="46" spans="1:20">
      <c r="A46" s="4">
        <v>10</v>
      </c>
      <c r="B46" s="7">
        <f t="shared" si="2"/>
        <v>-5.2599999889935134E-5</v>
      </c>
      <c r="C46" s="7">
        <f t="shared" si="3"/>
        <v>-5.6000000085987267E-6</v>
      </c>
      <c r="D46" s="7">
        <f t="shared" si="4"/>
        <v>3.7999999733528966E-6</v>
      </c>
      <c r="E46" s="7">
        <f t="shared" si="5"/>
        <v>-8.3999999560546712E-6</v>
      </c>
      <c r="F46" s="7">
        <f t="shared" si="6"/>
        <v>1.2499999968440534E-5</v>
      </c>
      <c r="I46" s="11">
        <v>5</v>
      </c>
      <c r="J46" s="11">
        <f t="shared" si="7"/>
        <v>949.21089460000007</v>
      </c>
      <c r="K46" s="11" t="s">
        <v>28</v>
      </c>
      <c r="L46" s="11">
        <f t="shared" si="8"/>
        <v>949.21090000000004</v>
      </c>
      <c r="N46" s="11">
        <f t="shared" si="9"/>
        <v>197.89560080000001</v>
      </c>
      <c r="O46" s="11" t="s">
        <v>28</v>
      </c>
      <c r="P46" s="11">
        <f t="shared" si="10"/>
        <v>197.8956</v>
      </c>
      <c r="R46" s="11">
        <f t="shared" si="11"/>
        <v>196.96739539999999</v>
      </c>
      <c r="S46" s="11" t="s">
        <v>28</v>
      </c>
      <c r="T46" s="11">
        <f t="shared" si="12"/>
        <v>196.9674</v>
      </c>
    </row>
    <row r="47" spans="1:20">
      <c r="A47" s="4">
        <v>11</v>
      </c>
      <c r="B47" s="7">
        <f t="shared" si="2"/>
        <v>-9.5599999895057408E-5</v>
      </c>
      <c r="C47" s="7">
        <f t="shared" si="3"/>
        <v>-2.9999999924257281E-6</v>
      </c>
      <c r="D47" s="7">
        <f t="shared" si="4"/>
        <v>8.1999999679283064E-6</v>
      </c>
      <c r="E47" s="7">
        <f t="shared" si="5"/>
        <v>-1.319999995530452E-5</v>
      </c>
      <c r="F47" s="7">
        <f t="shared" si="6"/>
        <v>1.539999993838137E-5</v>
      </c>
      <c r="I47" s="11">
        <v>6</v>
      </c>
      <c r="J47" s="11">
        <f t="shared" si="7"/>
        <v>949.21089460000007</v>
      </c>
      <c r="K47" s="11" t="s">
        <v>28</v>
      </c>
      <c r="L47" s="11">
        <f t="shared" si="8"/>
        <v>949.21090000000004</v>
      </c>
      <c r="N47" s="11">
        <f t="shared" si="9"/>
        <v>197.89560080000001</v>
      </c>
      <c r="O47" s="11" t="s">
        <v>28</v>
      </c>
      <c r="P47" s="11">
        <f t="shared" si="10"/>
        <v>197.8956</v>
      </c>
      <c r="R47" s="11">
        <f t="shared" si="11"/>
        <v>196.96739539999999</v>
      </c>
      <c r="S47" s="11" t="s">
        <v>28</v>
      </c>
      <c r="T47" s="11">
        <f t="shared" si="12"/>
        <v>196.9674</v>
      </c>
    </row>
    <row r="48" spans="1:20">
      <c r="A48" s="4">
        <v>12</v>
      </c>
      <c r="B48" s="7">
        <f t="shared" si="2"/>
        <v>-1.4259999989008065E-4</v>
      </c>
      <c r="C48" s="7">
        <f t="shared" si="3"/>
        <v>-2.300000005561742E-6</v>
      </c>
      <c r="D48" s="7">
        <f t="shared" si="4"/>
        <v>8.2999999904131982E-6</v>
      </c>
      <c r="E48" s="7">
        <f t="shared" si="5"/>
        <v>-1.0199999962878792E-5</v>
      </c>
      <c r="F48" s="7">
        <f t="shared" si="6"/>
        <v>1.8299999908322206E-5</v>
      </c>
      <c r="I48" s="11">
        <v>7</v>
      </c>
      <c r="J48" s="11">
        <f t="shared" si="7"/>
        <v>901.75039460000005</v>
      </c>
      <c r="K48" s="11" t="s">
        <v>28</v>
      </c>
      <c r="L48" s="11">
        <f t="shared" si="8"/>
        <v>901.75040209999997</v>
      </c>
      <c r="N48" s="11">
        <f t="shared" si="9"/>
        <v>207.7903608</v>
      </c>
      <c r="O48" s="11" t="s">
        <v>28</v>
      </c>
      <c r="P48" s="11">
        <f t="shared" si="10"/>
        <v>207.79036450000001</v>
      </c>
      <c r="R48" s="11">
        <f t="shared" si="11"/>
        <v>206.81573539999999</v>
      </c>
      <c r="S48" s="11" t="s">
        <v>28</v>
      </c>
      <c r="T48" s="11">
        <f t="shared" si="12"/>
        <v>206.81573800000001</v>
      </c>
    </row>
    <row r="49" spans="1:20">
      <c r="A49" s="4">
        <v>13</v>
      </c>
      <c r="B49" s="7">
        <f t="shared" si="2"/>
        <v>-1.895999998851039E-4</v>
      </c>
      <c r="C49" s="7">
        <f t="shared" si="3"/>
        <v>-1.6000000186977559E-6</v>
      </c>
      <c r="D49" s="7">
        <f t="shared" si="4"/>
        <v>8.4000000128980901E-6</v>
      </c>
      <c r="E49" s="7">
        <f t="shared" si="5"/>
        <v>-7.1999999704530637E-6</v>
      </c>
      <c r="F49" s="7">
        <f t="shared" si="6"/>
        <v>2.1199999878263043E-5</v>
      </c>
      <c r="I49" s="11">
        <v>8</v>
      </c>
      <c r="J49" s="11">
        <f t="shared" si="7"/>
        <v>901.75039250000009</v>
      </c>
      <c r="K49" s="11" t="s">
        <v>28</v>
      </c>
      <c r="L49" s="11">
        <f t="shared" si="8"/>
        <v>901.75040209999997</v>
      </c>
      <c r="N49" s="11">
        <f t="shared" si="9"/>
        <v>207.79035629999998</v>
      </c>
      <c r="O49" s="11" t="s">
        <v>28</v>
      </c>
      <c r="P49" s="11">
        <f t="shared" si="10"/>
        <v>207.79036450000001</v>
      </c>
      <c r="R49" s="11">
        <f t="shared" si="11"/>
        <v>206.81573739999999</v>
      </c>
      <c r="S49" s="11" t="s">
        <v>28</v>
      </c>
      <c r="T49" s="11">
        <f t="shared" si="12"/>
        <v>206.81573800000001</v>
      </c>
    </row>
    <row r="50" spans="1:20">
      <c r="A50" s="4">
        <v>14</v>
      </c>
      <c r="B50" s="7">
        <f t="shared" si="2"/>
        <v>-1.895999998851039E-4</v>
      </c>
      <c r="C50" s="7">
        <f t="shared" si="3"/>
        <v>-1.6000000186977559E-6</v>
      </c>
      <c r="D50" s="7">
        <f t="shared" si="4"/>
        <v>8.4000000128980901E-6</v>
      </c>
      <c r="E50" s="7">
        <f t="shared" si="5"/>
        <v>-7.1999999704530637E-6</v>
      </c>
      <c r="F50" s="7">
        <f t="shared" si="6"/>
        <v>2.1199999878263043E-5</v>
      </c>
      <c r="I50" s="11">
        <v>9</v>
      </c>
      <c r="J50" s="11">
        <f t="shared" si="7"/>
        <v>1217.3629904000002</v>
      </c>
      <c r="K50" s="11" t="s">
        <v>28</v>
      </c>
      <c r="L50" s="11">
        <f t="shared" si="8"/>
        <v>1217.3630430000001</v>
      </c>
      <c r="N50" s="11">
        <f t="shared" si="9"/>
        <v>249.34843179999999</v>
      </c>
      <c r="O50" s="11" t="s">
        <v>28</v>
      </c>
      <c r="P50" s="11">
        <f t="shared" si="10"/>
        <v>249.34843739999999</v>
      </c>
      <c r="R50" s="11">
        <f t="shared" si="11"/>
        <v>248.17888939999997</v>
      </c>
      <c r="S50" s="11" t="s">
        <v>28</v>
      </c>
      <c r="T50" s="11">
        <f t="shared" si="12"/>
        <v>248.1788856</v>
      </c>
    </row>
    <row r="51" spans="1:20">
      <c r="I51" s="11">
        <v>10</v>
      </c>
      <c r="J51" s="11">
        <f t="shared" si="7"/>
        <v>1217.3629474000002</v>
      </c>
      <c r="K51" s="11" t="s">
        <v>28</v>
      </c>
      <c r="L51" s="11">
        <f t="shared" si="8"/>
        <v>1217.3630430000001</v>
      </c>
      <c r="N51" s="11">
        <f t="shared" si="9"/>
        <v>249.3484344</v>
      </c>
      <c r="O51" s="11" t="s">
        <v>28</v>
      </c>
      <c r="P51" s="11">
        <f t="shared" si="10"/>
        <v>249.34843739999999</v>
      </c>
      <c r="R51" s="11">
        <f t="shared" si="11"/>
        <v>248.17889379999997</v>
      </c>
      <c r="S51" s="11" t="s">
        <v>28</v>
      </c>
      <c r="T51" s="11">
        <f t="shared" si="12"/>
        <v>248.1788856</v>
      </c>
    </row>
    <row r="52" spans="1:20">
      <c r="I52" s="11">
        <v>11</v>
      </c>
      <c r="J52" s="11">
        <f t="shared" si="7"/>
        <v>1339.0992044000002</v>
      </c>
      <c r="K52" s="11" t="s">
        <v>28</v>
      </c>
      <c r="L52" s="11">
        <f t="shared" si="8"/>
        <v>1339.0993470000001</v>
      </c>
      <c r="N52" s="11">
        <f t="shared" si="9"/>
        <v>261.81585699999999</v>
      </c>
      <c r="O52" s="11" t="s">
        <v>28</v>
      </c>
      <c r="P52" s="11">
        <f t="shared" si="10"/>
        <v>261.8158593</v>
      </c>
      <c r="R52" s="11">
        <f t="shared" si="11"/>
        <v>260.58783819999996</v>
      </c>
      <c r="S52" s="11" t="s">
        <v>28</v>
      </c>
      <c r="T52" s="11">
        <f t="shared" si="12"/>
        <v>260.58782989999997</v>
      </c>
    </row>
    <row r="53" spans="1:20">
      <c r="I53" s="11">
        <v>12</v>
      </c>
      <c r="J53" s="11">
        <f t="shared" si="7"/>
        <v>1339.0991574000002</v>
      </c>
      <c r="K53" s="11" t="s">
        <v>28</v>
      </c>
      <c r="L53" s="11">
        <f t="shared" si="8"/>
        <v>1339.0993470000001</v>
      </c>
      <c r="N53" s="11">
        <f t="shared" si="9"/>
        <v>261.81585769999998</v>
      </c>
      <c r="O53" s="11" t="s">
        <v>28</v>
      </c>
      <c r="P53" s="11">
        <f t="shared" si="10"/>
        <v>261.8158593</v>
      </c>
      <c r="R53" s="11">
        <f t="shared" si="11"/>
        <v>260.58783829999999</v>
      </c>
      <c r="S53" s="11" t="s">
        <v>28</v>
      </c>
      <c r="T53" s="11">
        <f t="shared" si="12"/>
        <v>260.58782989999997</v>
      </c>
    </row>
    <row r="54" spans="1:20">
      <c r="I54" s="11">
        <v>13</v>
      </c>
      <c r="J54" s="11">
        <f t="shared" si="7"/>
        <v>803.45941040000014</v>
      </c>
      <c r="K54" s="11" t="s">
        <v>28</v>
      </c>
      <c r="L54" s="11">
        <f t="shared" si="8"/>
        <v>803.45960000000002</v>
      </c>
      <c r="N54" s="11">
        <f t="shared" si="9"/>
        <v>52.363168399999978</v>
      </c>
      <c r="O54" s="11" t="s">
        <v>28</v>
      </c>
      <c r="P54" s="11">
        <f t="shared" si="10"/>
        <v>52.363169999999997</v>
      </c>
      <c r="R54" s="11">
        <f t="shared" si="11"/>
        <v>52.117578400000014</v>
      </c>
      <c r="S54" s="11" t="s">
        <v>28</v>
      </c>
      <c r="T54" s="11">
        <f t="shared" si="12"/>
        <v>52.117570000000001</v>
      </c>
    </row>
    <row r="55" spans="1:20">
      <c r="I55" s="11">
        <v>14</v>
      </c>
      <c r="J55" s="11">
        <f t="shared" si="7"/>
        <v>35779.365810399999</v>
      </c>
      <c r="K55" s="11"/>
      <c r="L55" s="11">
        <f t="shared" si="8"/>
        <v>803.45960000000002</v>
      </c>
      <c r="N55" s="11">
        <f t="shared" si="9"/>
        <v>52.363168399999978</v>
      </c>
      <c r="O55" s="11" t="s">
        <v>28</v>
      </c>
      <c r="P55" s="11">
        <f t="shared" si="10"/>
        <v>52.363169999999997</v>
      </c>
      <c r="R55" s="11">
        <f t="shared" si="11"/>
        <v>52.117578400000014</v>
      </c>
      <c r="S55" s="11" t="s">
        <v>28</v>
      </c>
      <c r="T55" s="11">
        <f t="shared" si="12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3">E38+N21</f>
        <v>199.99236980000001</v>
      </c>
      <c r="K58" s="11" t="s">
        <v>28</v>
      </c>
      <c r="L58" s="11">
        <f t="shared" ref="L58:L70" si="14">E21</f>
        <v>199.99236619999999</v>
      </c>
      <c r="N58" s="11">
        <f t="shared" ref="N58:N70" si="15">F38+O21</f>
        <v>213.95011099999999</v>
      </c>
      <c r="O58" s="11" t="s">
        <v>28</v>
      </c>
      <c r="P58" s="11">
        <f t="shared" ref="P58:P70" si="16">F21</f>
        <v>213.950109</v>
      </c>
      <c r="R58" s="3">
        <f t="shared" ref="R58:R70" si="17">O21</f>
        <v>213.95011</v>
      </c>
      <c r="S58" s="3" t="s">
        <v>28</v>
      </c>
      <c r="T58" s="3">
        <v>0</v>
      </c>
    </row>
    <row r="59" spans="1:20">
      <c r="I59">
        <v>3</v>
      </c>
      <c r="J59" s="11">
        <f t="shared" si="13"/>
        <v>179.99313360000002</v>
      </c>
      <c r="K59" s="11" t="s">
        <v>28</v>
      </c>
      <c r="L59" s="11">
        <f t="shared" si="14"/>
        <v>179.9931296</v>
      </c>
      <c r="N59" s="11">
        <f t="shared" si="15"/>
        <v>246.042632</v>
      </c>
      <c r="O59" s="11" t="s">
        <v>28</v>
      </c>
      <c r="P59" s="11">
        <f t="shared" si="16"/>
        <v>246.0426253</v>
      </c>
      <c r="R59" s="3">
        <f t="shared" si="17"/>
        <v>246.04263</v>
      </c>
      <c r="S59" s="3" t="s">
        <v>28</v>
      </c>
      <c r="T59" s="3">
        <v>0</v>
      </c>
    </row>
    <row r="60" spans="1:20">
      <c r="I60">
        <v>4</v>
      </c>
      <c r="J60" s="11">
        <f t="shared" si="13"/>
        <v>179.99313400000003</v>
      </c>
      <c r="K60" s="11" t="s">
        <v>28</v>
      </c>
      <c r="L60" s="11">
        <f t="shared" si="14"/>
        <v>179.9931296</v>
      </c>
      <c r="N60" s="11">
        <f t="shared" si="15"/>
        <v>246.0426367</v>
      </c>
      <c r="O60" s="11" t="s">
        <v>28</v>
      </c>
      <c r="P60" s="11">
        <f t="shared" si="16"/>
        <v>246.0426253</v>
      </c>
      <c r="R60" s="3">
        <f t="shared" si="17"/>
        <v>246.04263</v>
      </c>
      <c r="S60" s="3" t="s">
        <v>28</v>
      </c>
      <c r="T60" s="3">
        <v>0</v>
      </c>
    </row>
    <row r="61" spans="1:20">
      <c r="I61">
        <v>5</v>
      </c>
      <c r="J61" s="11">
        <f t="shared" si="13"/>
        <v>206.99100440000004</v>
      </c>
      <c r="K61" s="11" t="s">
        <v>28</v>
      </c>
      <c r="L61" s="11">
        <f t="shared" si="14"/>
        <v>206.99100000000001</v>
      </c>
      <c r="N61" s="11">
        <f t="shared" si="15"/>
        <v>221.43841140000001</v>
      </c>
      <c r="O61" s="11" t="s">
        <v>28</v>
      </c>
      <c r="P61" s="11">
        <f t="shared" si="16"/>
        <v>221.4384</v>
      </c>
      <c r="R61" s="3">
        <f t="shared" si="17"/>
        <v>221.4384</v>
      </c>
      <c r="S61" s="3" t="s">
        <v>28</v>
      </c>
      <c r="T61" s="3">
        <v>0</v>
      </c>
    </row>
    <row r="62" spans="1:20">
      <c r="I62">
        <v>6</v>
      </c>
      <c r="J62" s="11">
        <f t="shared" si="13"/>
        <v>206.99100440000004</v>
      </c>
      <c r="K62" s="11" t="s">
        <v>28</v>
      </c>
      <c r="L62" s="11">
        <f t="shared" si="14"/>
        <v>206.99100000000001</v>
      </c>
      <c r="N62" s="11">
        <f t="shared" si="15"/>
        <v>221.43841140000001</v>
      </c>
      <c r="O62" s="11" t="s">
        <v>28</v>
      </c>
      <c r="P62" s="11">
        <f t="shared" si="16"/>
        <v>221.4384</v>
      </c>
      <c r="R62" s="3">
        <f t="shared" si="17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3"/>
        <v>217.34170440000003</v>
      </c>
      <c r="K63" s="11" t="s">
        <v>28</v>
      </c>
      <c r="L63" s="11">
        <f t="shared" si="14"/>
        <v>217.34170399999999</v>
      </c>
      <c r="N63" s="11">
        <f t="shared" si="15"/>
        <v>232.5102914</v>
      </c>
      <c r="O63" s="11" t="s">
        <v>28</v>
      </c>
      <c r="P63" s="11">
        <f t="shared" si="16"/>
        <v>232.5102809</v>
      </c>
      <c r="R63" s="3">
        <f t="shared" si="17"/>
        <v>232.51027999999999</v>
      </c>
      <c r="S63" s="3" t="s">
        <v>28</v>
      </c>
      <c r="T63" s="3">
        <v>0</v>
      </c>
    </row>
    <row r="64" spans="1:20">
      <c r="I64">
        <v>8</v>
      </c>
      <c r="J64" s="11">
        <f t="shared" si="13"/>
        <v>217.34170040000004</v>
      </c>
      <c r="K64" s="11" t="s">
        <v>28</v>
      </c>
      <c r="L64" s="11">
        <f t="shared" si="14"/>
        <v>217.34170399999999</v>
      </c>
      <c r="N64" s="11">
        <f t="shared" si="15"/>
        <v>232.5102905</v>
      </c>
      <c r="O64" s="11" t="s">
        <v>28</v>
      </c>
      <c r="P64" s="11">
        <f t="shared" si="16"/>
        <v>232.5102809</v>
      </c>
      <c r="R64" s="3">
        <f t="shared" si="17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3"/>
        <v>260.81003640000006</v>
      </c>
      <c r="K65" s="11" t="s">
        <v>28</v>
      </c>
      <c r="L65" s="11">
        <f t="shared" si="14"/>
        <v>260.81004480000001</v>
      </c>
      <c r="N65" s="11">
        <f t="shared" si="15"/>
        <v>279.01234959999999</v>
      </c>
      <c r="O65" s="11" t="s">
        <v>28</v>
      </c>
      <c r="P65" s="11">
        <f t="shared" si="16"/>
        <v>279.01233710000002</v>
      </c>
      <c r="R65" s="3">
        <f t="shared" si="17"/>
        <v>279.01233999999999</v>
      </c>
      <c r="S65" s="3" t="s">
        <v>28</v>
      </c>
      <c r="T65" s="3">
        <v>0</v>
      </c>
    </row>
    <row r="66" spans="3:20">
      <c r="I66">
        <v>10</v>
      </c>
      <c r="J66" s="11">
        <f t="shared" si="13"/>
        <v>260.81003160000006</v>
      </c>
      <c r="K66" s="11" t="s">
        <v>28</v>
      </c>
      <c r="L66" s="11">
        <f t="shared" si="14"/>
        <v>260.81004480000001</v>
      </c>
      <c r="N66" s="11">
        <f t="shared" si="15"/>
        <v>279.01235249999996</v>
      </c>
      <c r="O66" s="11" t="s">
        <v>28</v>
      </c>
      <c r="P66" s="11">
        <f t="shared" si="16"/>
        <v>279.01233710000002</v>
      </c>
      <c r="R66" s="3">
        <f t="shared" si="17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3"/>
        <v>273.85053680000004</v>
      </c>
      <c r="K67" s="11" t="s">
        <v>28</v>
      </c>
      <c r="L67" s="11">
        <f t="shared" si="14"/>
        <v>273.85054700000001</v>
      </c>
      <c r="N67" s="11">
        <f t="shared" si="15"/>
        <v>279.01235539999993</v>
      </c>
      <c r="O67" s="11" t="s">
        <v>28</v>
      </c>
      <c r="P67" s="11">
        <f t="shared" si="16"/>
        <v>279.01233710000002</v>
      </c>
      <c r="R67" s="3">
        <f t="shared" si="17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3"/>
        <v>273.85053980000004</v>
      </c>
      <c r="K68" s="11" t="s">
        <v>28</v>
      </c>
      <c r="L68" s="11">
        <f t="shared" si="14"/>
        <v>273.85054700000001</v>
      </c>
      <c r="N68" s="11">
        <f t="shared" si="15"/>
        <v>279.0123582999999</v>
      </c>
      <c r="O68" s="11" t="s">
        <v>28</v>
      </c>
      <c r="P68" s="11">
        <f t="shared" si="16"/>
        <v>279.01233710000002</v>
      </c>
      <c r="R68" s="3">
        <f t="shared" si="17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3"/>
        <v>54.770102800000032</v>
      </c>
      <c r="K69" s="11" t="s">
        <v>28</v>
      </c>
      <c r="L69" s="11">
        <f t="shared" si="14"/>
        <v>54.770110000000003</v>
      </c>
      <c r="N69" s="11">
        <f t="shared" si="15"/>
        <v>61.382731199999881</v>
      </c>
      <c r="O69" s="11"/>
      <c r="P69" s="11">
        <f t="shared" si="16"/>
        <v>61.382710000000003</v>
      </c>
      <c r="R69" s="3">
        <f t="shared" si="17"/>
        <v>61.382710000000003</v>
      </c>
      <c r="S69" s="3" t="s">
        <v>28</v>
      </c>
      <c r="T69" s="3">
        <v>0</v>
      </c>
    </row>
    <row r="70" spans="3:20">
      <c r="I70">
        <v>14</v>
      </c>
      <c r="J70" s="11">
        <f t="shared" si="13"/>
        <v>54.770102800000032</v>
      </c>
      <c r="L70" s="11">
        <f t="shared" si="14"/>
        <v>54.770110000000003</v>
      </c>
      <c r="N70" s="11">
        <f t="shared" si="15"/>
        <v>61.382731199999881</v>
      </c>
      <c r="P70" s="11">
        <f t="shared" si="16"/>
        <v>61.382710000000003</v>
      </c>
      <c r="R70" s="3">
        <f t="shared" si="17"/>
        <v>61.382710000000003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18">K21</f>
        <v>786.09601999999995</v>
      </c>
      <c r="E72" s="3" t="s">
        <v>28</v>
      </c>
      <c r="F72" s="3">
        <v>0</v>
      </c>
      <c r="H72" s="3">
        <f t="shared" ref="H72:H84" si="19">L21</f>
        <v>191.20346000000001</v>
      </c>
      <c r="I72" s="3" t="s">
        <v>28</v>
      </c>
      <c r="J72" s="3">
        <v>0</v>
      </c>
      <c r="L72" s="3">
        <f t="shared" ref="L72:L84" si="20">M21</f>
        <v>190.30663999999999</v>
      </c>
      <c r="M72" s="3" t="s">
        <v>28</v>
      </c>
      <c r="N72" s="3">
        <v>0</v>
      </c>
      <c r="P72" s="3">
        <f t="shared" ref="P72:P84" si="21">N21</f>
        <v>199.99236999999999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18"/>
        <v>904.01043000000004</v>
      </c>
      <c r="E73" s="3" t="s">
        <v>28</v>
      </c>
      <c r="F73" s="3">
        <v>0</v>
      </c>
      <c r="H73" s="3">
        <f t="shared" si="19"/>
        <v>172.08312000000001</v>
      </c>
      <c r="I73" s="3" t="s">
        <v>28</v>
      </c>
      <c r="J73" s="3">
        <v>0</v>
      </c>
      <c r="L73" s="3">
        <f t="shared" si="20"/>
        <v>171.27597</v>
      </c>
      <c r="M73" s="3" t="s">
        <v>28</v>
      </c>
      <c r="N73" s="3">
        <v>0</v>
      </c>
      <c r="P73" s="3">
        <f t="shared" si="21"/>
        <v>179.99313000000001</v>
      </c>
      <c r="Q73" s="3" t="s">
        <v>28</v>
      </c>
      <c r="R73" s="3">
        <v>0</v>
      </c>
    </row>
    <row r="74" spans="3:20">
      <c r="C74">
        <v>4</v>
      </c>
      <c r="D74" s="3">
        <f t="shared" si="18"/>
        <v>904.01043000000004</v>
      </c>
      <c r="E74" s="3" t="s">
        <v>28</v>
      </c>
      <c r="F74" s="3">
        <v>0</v>
      </c>
      <c r="H74" s="3">
        <f t="shared" si="19"/>
        <v>172.08312000000001</v>
      </c>
      <c r="I74" s="3" t="s">
        <v>28</v>
      </c>
      <c r="J74" s="3">
        <v>0</v>
      </c>
      <c r="L74" s="3">
        <f t="shared" si="20"/>
        <v>171.27597</v>
      </c>
      <c r="M74" s="3" t="s">
        <v>28</v>
      </c>
      <c r="N74" s="3">
        <v>0</v>
      </c>
      <c r="P74" s="3">
        <f t="shared" si="21"/>
        <v>179.99313000000001</v>
      </c>
      <c r="Q74" s="3" t="s">
        <v>28</v>
      </c>
      <c r="R74" s="3">
        <v>0</v>
      </c>
    </row>
    <row r="75" spans="3:20">
      <c r="C75">
        <v>5</v>
      </c>
      <c r="D75" s="3">
        <f t="shared" si="18"/>
        <v>949.21090000000004</v>
      </c>
      <c r="E75" s="3" t="s">
        <v>28</v>
      </c>
      <c r="F75" s="3">
        <v>0</v>
      </c>
      <c r="H75" s="3">
        <f t="shared" si="19"/>
        <v>197.8956</v>
      </c>
      <c r="I75" s="3" t="s">
        <v>28</v>
      </c>
      <c r="J75" s="3">
        <v>0</v>
      </c>
      <c r="L75" s="3">
        <f t="shared" si="20"/>
        <v>196.9674</v>
      </c>
      <c r="M75" s="3" t="s">
        <v>28</v>
      </c>
      <c r="N75" s="3">
        <v>0</v>
      </c>
      <c r="P75" s="3">
        <f t="shared" si="21"/>
        <v>206.99100000000001</v>
      </c>
      <c r="Q75" s="3" t="s">
        <v>28</v>
      </c>
      <c r="R75" s="3">
        <v>0</v>
      </c>
    </row>
    <row r="76" spans="3:20">
      <c r="C76">
        <v>6</v>
      </c>
      <c r="D76" s="3">
        <f t="shared" si="18"/>
        <v>949.21090000000004</v>
      </c>
      <c r="E76" s="3" t="s">
        <v>28</v>
      </c>
      <c r="F76" s="3">
        <v>0</v>
      </c>
      <c r="H76" s="3">
        <f t="shared" si="19"/>
        <v>197.8956</v>
      </c>
      <c r="I76" s="3" t="s">
        <v>28</v>
      </c>
      <c r="J76" s="3">
        <v>0</v>
      </c>
      <c r="L76" s="3">
        <f t="shared" si="20"/>
        <v>196.9674</v>
      </c>
      <c r="M76" s="3" t="s">
        <v>28</v>
      </c>
      <c r="N76" s="3">
        <v>0</v>
      </c>
      <c r="P76" s="3">
        <f t="shared" si="21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18"/>
        <v>901.75040000000001</v>
      </c>
      <c r="E77" s="3" t="s">
        <v>28</v>
      </c>
      <c r="F77" s="3">
        <v>0</v>
      </c>
      <c r="H77" s="3">
        <f t="shared" si="19"/>
        <v>207.79035999999999</v>
      </c>
      <c r="I77" s="3" t="s">
        <v>28</v>
      </c>
      <c r="J77" s="3">
        <v>0</v>
      </c>
      <c r="L77" s="3">
        <f t="shared" si="20"/>
        <v>206.81574000000001</v>
      </c>
      <c r="M77" s="3" t="s">
        <v>28</v>
      </c>
      <c r="N77" s="3">
        <v>0</v>
      </c>
      <c r="P77" s="3">
        <f t="shared" si="21"/>
        <v>217.3417</v>
      </c>
      <c r="Q77" s="3" t="s">
        <v>28</v>
      </c>
      <c r="R77" s="3">
        <v>0</v>
      </c>
    </row>
    <row r="78" spans="3:20">
      <c r="C78">
        <v>8</v>
      </c>
      <c r="D78" s="3">
        <f t="shared" si="18"/>
        <v>901.75040000000001</v>
      </c>
      <c r="E78" s="3" t="s">
        <v>28</v>
      </c>
      <c r="F78" s="3">
        <v>0</v>
      </c>
      <c r="H78" s="3">
        <f t="shared" si="19"/>
        <v>207.79035999999999</v>
      </c>
      <c r="I78" s="3" t="s">
        <v>28</v>
      </c>
      <c r="J78" s="3">
        <v>0</v>
      </c>
      <c r="L78" s="3">
        <f t="shared" si="20"/>
        <v>206.81574000000001</v>
      </c>
      <c r="M78" s="3" t="s">
        <v>28</v>
      </c>
      <c r="N78" s="3">
        <v>0</v>
      </c>
      <c r="P78" s="3">
        <f t="shared" si="21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18"/>
        <v>1217.3630000000001</v>
      </c>
      <c r="E79" s="3" t="s">
        <v>28</v>
      </c>
      <c r="F79" s="3">
        <v>0</v>
      </c>
      <c r="H79" s="3">
        <f t="shared" si="19"/>
        <v>249.34844000000001</v>
      </c>
      <c r="I79" s="3" t="s">
        <v>28</v>
      </c>
      <c r="J79" s="3">
        <v>0</v>
      </c>
      <c r="L79" s="3">
        <f t="shared" si="20"/>
        <v>248.17889</v>
      </c>
      <c r="M79" s="3" t="s">
        <v>28</v>
      </c>
      <c r="N79" s="3">
        <v>0</v>
      </c>
      <c r="P79" s="3">
        <f t="shared" si="21"/>
        <v>260.81004000000001</v>
      </c>
      <c r="Q79" s="3" t="s">
        <v>28</v>
      </c>
      <c r="R79" s="3">
        <v>0</v>
      </c>
    </row>
    <row r="80" spans="3:20">
      <c r="C80">
        <v>10</v>
      </c>
      <c r="D80" s="3">
        <f t="shared" si="18"/>
        <v>1217.3630000000001</v>
      </c>
      <c r="E80" s="3" t="s">
        <v>28</v>
      </c>
      <c r="F80" s="3">
        <v>0</v>
      </c>
      <c r="H80" s="3">
        <f t="shared" si="19"/>
        <v>249.34844000000001</v>
      </c>
      <c r="I80" s="3" t="s">
        <v>28</v>
      </c>
      <c r="J80" s="3">
        <v>0</v>
      </c>
      <c r="L80" s="3">
        <f t="shared" si="20"/>
        <v>248.17889</v>
      </c>
      <c r="M80" s="3" t="s">
        <v>28</v>
      </c>
      <c r="N80" s="3">
        <v>0</v>
      </c>
      <c r="P80" s="3">
        <f t="shared" si="21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18"/>
        <v>1339.0993000000001</v>
      </c>
      <c r="E81" s="3" t="s">
        <v>28</v>
      </c>
      <c r="F81" s="3">
        <v>0</v>
      </c>
      <c r="H81" s="3">
        <f t="shared" si="19"/>
        <v>261.81585999999999</v>
      </c>
      <c r="I81" s="3" t="s">
        <v>28</v>
      </c>
      <c r="J81" s="3">
        <v>0</v>
      </c>
      <c r="L81" s="3">
        <f t="shared" si="20"/>
        <v>260.58783</v>
      </c>
      <c r="M81" s="3" t="s">
        <v>28</v>
      </c>
      <c r="N81" s="3">
        <v>0</v>
      </c>
      <c r="P81" s="3">
        <f t="shared" si="21"/>
        <v>273.85055</v>
      </c>
      <c r="Q81" s="3" t="s">
        <v>28</v>
      </c>
      <c r="R81" s="3">
        <v>0</v>
      </c>
    </row>
    <row r="82" spans="3:18">
      <c r="C82">
        <v>12</v>
      </c>
      <c r="D82" s="3">
        <f t="shared" si="18"/>
        <v>1339.0993000000001</v>
      </c>
      <c r="E82" s="3" t="s">
        <v>28</v>
      </c>
      <c r="F82" s="3">
        <v>0</v>
      </c>
      <c r="H82" s="3">
        <f t="shared" si="19"/>
        <v>261.81585999999999</v>
      </c>
      <c r="I82" s="3" t="s">
        <v>28</v>
      </c>
      <c r="J82" s="3">
        <v>0</v>
      </c>
      <c r="L82" s="3">
        <f t="shared" si="20"/>
        <v>260.58783</v>
      </c>
      <c r="M82" s="3" t="s">
        <v>28</v>
      </c>
      <c r="N82" s="3">
        <v>0</v>
      </c>
      <c r="P82" s="3">
        <f t="shared" si="21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18"/>
        <v>803.45960000000002</v>
      </c>
      <c r="E83" s="3" t="s">
        <v>28</v>
      </c>
      <c r="F83" s="3">
        <v>0</v>
      </c>
      <c r="H83" s="3">
        <f t="shared" si="19"/>
        <v>52.363169999999997</v>
      </c>
      <c r="I83" s="3" t="s">
        <v>28</v>
      </c>
      <c r="J83" s="3">
        <v>0</v>
      </c>
      <c r="L83" s="3">
        <f t="shared" si="20"/>
        <v>52.117570000000001</v>
      </c>
      <c r="M83" s="3" t="s">
        <v>28</v>
      </c>
      <c r="N83" s="3">
        <v>0</v>
      </c>
      <c r="P83" s="3">
        <f t="shared" si="21"/>
        <v>54.770110000000003</v>
      </c>
      <c r="Q83" s="3" t="s">
        <v>28</v>
      </c>
      <c r="R83" s="3">
        <v>0</v>
      </c>
    </row>
    <row r="84" spans="3:18">
      <c r="C84">
        <v>14</v>
      </c>
      <c r="D84" s="3">
        <f t="shared" si="18"/>
        <v>35779.366000000002</v>
      </c>
      <c r="E84" s="3" t="s">
        <v>28</v>
      </c>
      <c r="F84" s="3">
        <v>0</v>
      </c>
      <c r="H84" s="3">
        <f t="shared" si="19"/>
        <v>52.363169999999997</v>
      </c>
      <c r="I84" s="3" t="s">
        <v>28</v>
      </c>
      <c r="J84" s="3">
        <v>0</v>
      </c>
      <c r="L84" s="3">
        <f t="shared" si="20"/>
        <v>52.117570000000001</v>
      </c>
      <c r="M84" s="3" t="s">
        <v>28</v>
      </c>
      <c r="N84" s="3">
        <v>0</v>
      </c>
      <c r="P84" s="3">
        <f t="shared" si="21"/>
        <v>54.770110000000003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B20*2</f>
        <v>1572.192049</v>
      </c>
      <c r="H88" s="10">
        <f>C37</f>
        <v>100</v>
      </c>
      <c r="I88" s="10" t="s">
        <v>28</v>
      </c>
      <c r="J88" s="10">
        <f>C20*2</f>
        <v>382.40692799999999</v>
      </c>
      <c r="L88" s="10">
        <f>D37</f>
        <v>100</v>
      </c>
      <c r="M88" s="10" t="s">
        <v>28</v>
      </c>
      <c r="N88" s="10">
        <f>D20*2</f>
        <v>380.61327460000001</v>
      </c>
      <c r="P88" s="10">
        <f>E37</f>
        <v>100</v>
      </c>
      <c r="Q88" s="10" t="s">
        <v>28</v>
      </c>
      <c r="R88" s="10">
        <f>E20*2</f>
        <v>399.98473239999998</v>
      </c>
    </row>
    <row r="89" spans="3:18">
      <c r="C89">
        <v>2</v>
      </c>
      <c r="D89" s="10">
        <f t="shared" ref="D89:D101" si="22">B38</f>
        <v>-4.500000045482011E-6</v>
      </c>
      <c r="E89" s="10"/>
      <c r="F89" s="10">
        <f t="shared" ref="F89:F101" si="23">B21*2</f>
        <v>1572.192049</v>
      </c>
      <c r="H89" s="10">
        <f t="shared" ref="H89:H101" si="24">C38</f>
        <v>0</v>
      </c>
      <c r="I89" s="10" t="s">
        <v>28</v>
      </c>
      <c r="J89" s="10">
        <f t="shared" ref="J89:J101" si="25">C21*2</f>
        <v>382.40692799999999</v>
      </c>
      <c r="L89" s="10">
        <f t="shared" ref="L89:L101" si="26">D38</f>
        <v>-3.0000001061125658E-7</v>
      </c>
      <c r="M89" s="10" t="s">
        <v>28</v>
      </c>
      <c r="N89" s="10">
        <f t="shared" ref="N89:N101" si="27">D21*2</f>
        <v>380.61327460000001</v>
      </c>
      <c r="P89" s="10">
        <f t="shared" ref="P89:P101" si="28">E38</f>
        <v>-1.9999998812636477E-7</v>
      </c>
      <c r="Q89" s="10" t="s">
        <v>28</v>
      </c>
      <c r="R89" s="10">
        <f t="shared" ref="R89:R101" si="29">E21*2</f>
        <v>399.98473239999998</v>
      </c>
    </row>
    <row r="90" spans="3:18">
      <c r="C90">
        <v>3</v>
      </c>
      <c r="D90" s="10">
        <f t="shared" si="22"/>
        <v>-9.0000000909640221E-6</v>
      </c>
      <c r="E90" s="10"/>
      <c r="F90" s="10">
        <f t="shared" si="23"/>
        <v>1808.0208564</v>
      </c>
      <c r="H90" s="10">
        <f t="shared" si="24"/>
        <v>-3.9999999899009708E-6</v>
      </c>
      <c r="I90" s="10" t="s">
        <v>28</v>
      </c>
      <c r="J90" s="10">
        <f t="shared" si="25"/>
        <v>344.16623520000002</v>
      </c>
      <c r="L90" s="10">
        <f t="shared" si="26"/>
        <v>2.399999971203215E-6</v>
      </c>
      <c r="M90" s="10" t="s">
        <v>28</v>
      </c>
      <c r="N90" s="10">
        <f t="shared" si="27"/>
        <v>342.55194699999998</v>
      </c>
      <c r="P90" s="10">
        <f t="shared" si="28"/>
        <v>3.6000000136482413E-6</v>
      </c>
      <c r="Q90" s="10" t="s">
        <v>28</v>
      </c>
      <c r="R90" s="10">
        <f t="shared" si="29"/>
        <v>359.98625920000001</v>
      </c>
    </row>
    <row r="91" spans="3:18">
      <c r="C91">
        <v>4</v>
      </c>
      <c r="D91" s="10">
        <f t="shared" si="22"/>
        <v>-7.2000000272964826E-6</v>
      </c>
      <c r="E91" s="10"/>
      <c r="F91" s="10">
        <f t="shared" si="23"/>
        <v>1808.0208564</v>
      </c>
      <c r="H91" s="10">
        <f t="shared" si="24"/>
        <v>-1.5999999902760464E-6</v>
      </c>
      <c r="I91" s="10" t="s">
        <v>28</v>
      </c>
      <c r="J91" s="10">
        <f t="shared" si="25"/>
        <v>344.16623520000002</v>
      </c>
      <c r="L91" s="10">
        <f t="shared" si="26"/>
        <v>-1.1000000199601345E-6</v>
      </c>
      <c r="M91" s="10" t="s">
        <v>28</v>
      </c>
      <c r="N91" s="10">
        <f t="shared" si="27"/>
        <v>342.55194699999998</v>
      </c>
      <c r="P91" s="10">
        <f t="shared" si="28"/>
        <v>4.0000000183226803E-6</v>
      </c>
      <c r="Q91" s="10" t="s">
        <v>28</v>
      </c>
      <c r="R91" s="10">
        <f t="shared" si="29"/>
        <v>359.98625920000001</v>
      </c>
    </row>
    <row r="92" spans="3:18">
      <c r="C92">
        <v>5</v>
      </c>
      <c r="D92" s="10">
        <f t="shared" si="22"/>
        <v>-5.3999999636289431E-6</v>
      </c>
      <c r="E92" s="10"/>
      <c r="F92" s="10">
        <f t="shared" si="23"/>
        <v>1898.4218000000001</v>
      </c>
      <c r="H92" s="10">
        <f t="shared" si="24"/>
        <v>8.0000000934887794E-7</v>
      </c>
      <c r="I92" s="10" t="s">
        <v>28</v>
      </c>
      <c r="J92" s="10">
        <f t="shared" si="25"/>
        <v>395.7912</v>
      </c>
      <c r="L92" s="10">
        <f t="shared" si="26"/>
        <v>-4.600000011123484E-6</v>
      </c>
      <c r="M92" s="10" t="s">
        <v>28</v>
      </c>
      <c r="N92" s="10">
        <f t="shared" si="27"/>
        <v>393.9348</v>
      </c>
      <c r="P92" s="10">
        <f t="shared" si="28"/>
        <v>4.4000000229971192E-6</v>
      </c>
      <c r="Q92" s="10" t="s">
        <v>28</v>
      </c>
      <c r="R92" s="10">
        <f t="shared" si="29"/>
        <v>413.98200000000003</v>
      </c>
    </row>
    <row r="93" spans="3:18">
      <c r="C93">
        <v>6</v>
      </c>
      <c r="D93" s="10">
        <f t="shared" si="22"/>
        <v>-5.3999999636289431E-6</v>
      </c>
      <c r="E93" s="10"/>
      <c r="F93" s="10">
        <f t="shared" si="23"/>
        <v>1898.4218000000001</v>
      </c>
      <c r="H93" s="10">
        <f t="shared" si="24"/>
        <v>8.0000000934887794E-7</v>
      </c>
      <c r="I93" s="10" t="s">
        <v>28</v>
      </c>
      <c r="J93" s="10">
        <f t="shared" si="25"/>
        <v>395.7912</v>
      </c>
      <c r="L93" s="10">
        <f t="shared" si="26"/>
        <v>-4.600000011123484E-6</v>
      </c>
      <c r="M93" s="10" t="s">
        <v>28</v>
      </c>
      <c r="N93" s="10">
        <f t="shared" si="27"/>
        <v>393.9348</v>
      </c>
      <c r="P93" s="10">
        <f t="shared" si="28"/>
        <v>4.4000000229971192E-6</v>
      </c>
      <c r="Q93" s="10" t="s">
        <v>28</v>
      </c>
      <c r="R93" s="10">
        <f t="shared" si="29"/>
        <v>413.98200000000003</v>
      </c>
    </row>
    <row r="94" spans="3:18">
      <c r="C94">
        <v>7</v>
      </c>
      <c r="D94" s="10">
        <f t="shared" si="22"/>
        <v>-5.3999999636289431E-6</v>
      </c>
      <c r="E94" s="10"/>
      <c r="F94" s="10">
        <f t="shared" si="23"/>
        <v>1803.5008041999999</v>
      </c>
      <c r="H94" s="10">
        <f t="shared" si="24"/>
        <v>8.0000000934887794E-7</v>
      </c>
      <c r="I94" s="10" t="s">
        <v>28</v>
      </c>
      <c r="J94" s="10">
        <f t="shared" si="25"/>
        <v>415.58072900000002</v>
      </c>
      <c r="L94" s="10">
        <f t="shared" si="26"/>
        <v>-4.600000011123484E-6</v>
      </c>
      <c r="M94" s="10" t="s">
        <v>28</v>
      </c>
      <c r="N94" s="10">
        <f t="shared" si="27"/>
        <v>413.63147600000002</v>
      </c>
      <c r="P94" s="10">
        <f t="shared" si="28"/>
        <v>4.4000000229971192E-6</v>
      </c>
      <c r="Q94" s="10" t="s">
        <v>28</v>
      </c>
      <c r="R94" s="10">
        <f t="shared" si="29"/>
        <v>434.68340799999999</v>
      </c>
    </row>
    <row r="95" spans="3:18">
      <c r="C95">
        <v>8</v>
      </c>
      <c r="D95" s="10">
        <f t="shared" si="22"/>
        <v>-7.4999999242209014E-6</v>
      </c>
      <c r="E95" s="10"/>
      <c r="F95" s="10">
        <f t="shared" si="23"/>
        <v>1803.5008041999999</v>
      </c>
      <c r="H95" s="10">
        <f t="shared" si="24"/>
        <v>-3.7000000077114237E-6</v>
      </c>
      <c r="I95" s="10" t="s">
        <v>28</v>
      </c>
      <c r="J95" s="10">
        <f t="shared" si="25"/>
        <v>415.58072900000002</v>
      </c>
      <c r="L95" s="10">
        <f t="shared" si="26"/>
        <v>-2.6000000161729986E-6</v>
      </c>
      <c r="M95" s="10" t="s">
        <v>28</v>
      </c>
      <c r="N95" s="10">
        <f t="shared" si="27"/>
        <v>413.63147600000002</v>
      </c>
      <c r="P95" s="10">
        <f t="shared" si="28"/>
        <v>4.000000330961484E-7</v>
      </c>
      <c r="Q95" s="10" t="s">
        <v>28</v>
      </c>
      <c r="R95" s="10">
        <f t="shared" si="29"/>
        <v>434.68340799999999</v>
      </c>
    </row>
    <row r="96" spans="3:18">
      <c r="C96">
        <v>9</v>
      </c>
      <c r="D96" s="10">
        <f t="shared" si="22"/>
        <v>-9.5999998848128598E-6</v>
      </c>
      <c r="E96" s="10"/>
      <c r="F96" s="10">
        <f t="shared" si="23"/>
        <v>2434.7260860000001</v>
      </c>
      <c r="H96" s="10">
        <f t="shared" si="24"/>
        <v>-8.2000000247717253E-6</v>
      </c>
      <c r="I96" s="10" t="s">
        <v>28</v>
      </c>
      <c r="J96" s="10">
        <f t="shared" si="25"/>
        <v>498.69687479999999</v>
      </c>
      <c r="L96" s="10">
        <f t="shared" si="26"/>
        <v>-6.0000002122251317E-7</v>
      </c>
      <c r="M96" s="10" t="s">
        <v>28</v>
      </c>
      <c r="N96" s="10">
        <f t="shared" si="27"/>
        <v>496.3577712</v>
      </c>
      <c r="P96" s="10">
        <f t="shared" si="28"/>
        <v>-3.5999999568048224E-6</v>
      </c>
      <c r="Q96" s="10" t="s">
        <v>28</v>
      </c>
      <c r="R96" s="10">
        <f t="shared" si="29"/>
        <v>521.62008960000003</v>
      </c>
    </row>
    <row r="97" spans="3:18">
      <c r="C97">
        <v>10</v>
      </c>
      <c r="D97" s="10">
        <f t="shared" si="22"/>
        <v>-5.2599999889935134E-5</v>
      </c>
      <c r="E97" s="10"/>
      <c r="F97" s="10">
        <f t="shared" si="23"/>
        <v>2434.7260860000001</v>
      </c>
      <c r="H97" s="10">
        <f t="shared" si="24"/>
        <v>-5.6000000085987267E-6</v>
      </c>
      <c r="I97" s="10" t="s">
        <v>28</v>
      </c>
      <c r="J97" s="10">
        <f t="shared" si="25"/>
        <v>498.69687479999999</v>
      </c>
      <c r="L97" s="10">
        <f t="shared" si="26"/>
        <v>3.7999999733528966E-6</v>
      </c>
      <c r="M97" s="10" t="s">
        <v>28</v>
      </c>
      <c r="N97" s="10">
        <f t="shared" si="27"/>
        <v>496.3577712</v>
      </c>
      <c r="P97" s="10">
        <f t="shared" si="28"/>
        <v>-8.3999999560546712E-6</v>
      </c>
      <c r="Q97" s="10" t="s">
        <v>28</v>
      </c>
      <c r="R97" s="10">
        <f t="shared" si="29"/>
        <v>521.62008960000003</v>
      </c>
    </row>
    <row r="98" spans="3:18">
      <c r="C98">
        <v>11</v>
      </c>
      <c r="D98" s="10">
        <f t="shared" si="22"/>
        <v>-9.5599999895057408E-5</v>
      </c>
      <c r="E98" s="10"/>
      <c r="F98" s="10">
        <f t="shared" si="23"/>
        <v>2678.1986940000002</v>
      </c>
      <c r="H98" s="10">
        <f t="shared" si="24"/>
        <v>-2.9999999924257281E-6</v>
      </c>
      <c r="I98" s="10" t="s">
        <v>28</v>
      </c>
      <c r="J98" s="10">
        <f t="shared" si="25"/>
        <v>523.6317186</v>
      </c>
      <c r="L98" s="10">
        <f t="shared" si="26"/>
        <v>8.1999999679283064E-6</v>
      </c>
      <c r="M98" s="10" t="s">
        <v>28</v>
      </c>
      <c r="N98" s="10">
        <f t="shared" si="27"/>
        <v>521.17565979999995</v>
      </c>
      <c r="P98" s="10">
        <f t="shared" si="28"/>
        <v>-1.319999995530452E-5</v>
      </c>
      <c r="Q98" s="10" t="s">
        <v>28</v>
      </c>
      <c r="R98" s="10">
        <f t="shared" si="29"/>
        <v>547.70109400000001</v>
      </c>
    </row>
    <row r="99" spans="3:18">
      <c r="C99">
        <v>12</v>
      </c>
      <c r="D99" s="10">
        <f t="shared" si="22"/>
        <v>-1.4259999989008065E-4</v>
      </c>
      <c r="E99" s="10"/>
      <c r="F99" s="10">
        <f t="shared" si="23"/>
        <v>2678.1986940000002</v>
      </c>
      <c r="H99" s="10">
        <f t="shared" si="24"/>
        <v>-2.300000005561742E-6</v>
      </c>
      <c r="I99" s="10" t="s">
        <v>28</v>
      </c>
      <c r="J99" s="10">
        <f t="shared" si="25"/>
        <v>523.6317186</v>
      </c>
      <c r="L99" s="10">
        <f t="shared" si="26"/>
        <v>8.2999999904131982E-6</v>
      </c>
      <c r="M99" s="10" t="s">
        <v>28</v>
      </c>
      <c r="N99" s="10">
        <f t="shared" si="27"/>
        <v>521.17565979999995</v>
      </c>
      <c r="P99" s="10">
        <f t="shared" si="28"/>
        <v>-1.0199999962878792E-5</v>
      </c>
      <c r="Q99" s="10" t="s">
        <v>28</v>
      </c>
      <c r="R99" s="10">
        <f t="shared" si="29"/>
        <v>547.70109400000001</v>
      </c>
    </row>
    <row r="100" spans="3:18">
      <c r="C100">
        <v>13</v>
      </c>
      <c r="D100" s="10">
        <f t="shared" si="22"/>
        <v>-1.895999998851039E-4</v>
      </c>
      <c r="E100" s="10"/>
      <c r="F100" s="10">
        <f t="shared" si="23"/>
        <v>1606.9192</v>
      </c>
      <c r="H100" s="10">
        <f t="shared" si="24"/>
        <v>-1.6000000186977559E-6</v>
      </c>
      <c r="I100" s="10" t="s">
        <v>28</v>
      </c>
      <c r="J100" s="10">
        <f t="shared" si="25"/>
        <v>104.72633999999999</v>
      </c>
      <c r="L100" s="10">
        <f t="shared" si="26"/>
        <v>8.4000000128980901E-6</v>
      </c>
      <c r="M100" s="10" t="s">
        <v>28</v>
      </c>
      <c r="N100" s="10">
        <f t="shared" si="27"/>
        <v>104.23514</v>
      </c>
      <c r="P100" s="10">
        <f t="shared" si="28"/>
        <v>-7.1999999704530637E-6</v>
      </c>
      <c r="Q100" s="10" t="s">
        <v>28</v>
      </c>
      <c r="R100" s="10">
        <f t="shared" si="29"/>
        <v>109.54022000000001</v>
      </c>
    </row>
    <row r="101" spans="3:18">
      <c r="C101">
        <v>14</v>
      </c>
      <c r="D101" s="10">
        <f t="shared" si="22"/>
        <v>-1.895999998851039E-4</v>
      </c>
      <c r="E101" s="10"/>
      <c r="F101" s="10">
        <f t="shared" si="23"/>
        <v>1606.9192</v>
      </c>
      <c r="H101" s="10">
        <f t="shared" si="24"/>
        <v>-1.6000000186977559E-6</v>
      </c>
      <c r="I101" s="10" t="s">
        <v>28</v>
      </c>
      <c r="J101" s="10">
        <f t="shared" si="25"/>
        <v>104.72633999999999</v>
      </c>
      <c r="L101" s="10">
        <f t="shared" si="26"/>
        <v>8.4000000128980901E-6</v>
      </c>
      <c r="M101" s="10"/>
      <c r="N101" s="10">
        <f t="shared" si="27"/>
        <v>104.23514</v>
      </c>
      <c r="P101" s="10">
        <f t="shared" si="28"/>
        <v>-7.1999999704530637E-6</v>
      </c>
      <c r="Q101" s="10"/>
      <c r="R101" s="10">
        <f t="shared" si="29"/>
        <v>109.54022000000001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F20*2</f>
        <v>427.900218</v>
      </c>
    </row>
    <row r="105" spans="3:18">
      <c r="G105">
        <v>2</v>
      </c>
      <c r="H105" s="10">
        <f t="shared" ref="H105:H117" si="30">F38</f>
        <v>9.9999999747524271E-7</v>
      </c>
      <c r="I105" s="10" t="s">
        <v>28</v>
      </c>
      <c r="J105" s="10">
        <f t="shared" ref="J105:J117" si="31">F21*2</f>
        <v>427.900218</v>
      </c>
    </row>
    <row r="106" spans="3:18">
      <c r="G106">
        <v>3</v>
      </c>
      <c r="H106" s="10">
        <f t="shared" si="30"/>
        <v>1.9999999949504854E-6</v>
      </c>
      <c r="I106" s="10" t="s">
        <v>28</v>
      </c>
      <c r="J106" s="10">
        <f t="shared" si="31"/>
        <v>492.08525059999999</v>
      </c>
    </row>
    <row r="107" spans="3:18">
      <c r="G107">
        <v>4</v>
      </c>
      <c r="H107" s="10">
        <f t="shared" si="30"/>
        <v>6.7000000001371518E-6</v>
      </c>
      <c r="I107" s="10" t="s">
        <v>28</v>
      </c>
      <c r="J107" s="10">
        <f t="shared" si="31"/>
        <v>492.08525059999999</v>
      </c>
    </row>
    <row r="108" spans="3:18">
      <c r="G108">
        <v>5</v>
      </c>
      <c r="H108" s="10">
        <f t="shared" si="30"/>
        <v>1.1400000005323818E-5</v>
      </c>
      <c r="I108" s="10" t="s">
        <v>28</v>
      </c>
      <c r="J108" s="10">
        <f t="shared" si="31"/>
        <v>442.8768</v>
      </c>
    </row>
    <row r="109" spans="3:18">
      <c r="G109">
        <v>6</v>
      </c>
      <c r="H109" s="10">
        <f t="shared" si="30"/>
        <v>1.1400000005323818E-5</v>
      </c>
      <c r="I109" s="10" t="s">
        <v>28</v>
      </c>
      <c r="J109" s="10">
        <f t="shared" si="31"/>
        <v>442.8768</v>
      </c>
    </row>
    <row r="110" spans="3:18">
      <c r="G110">
        <v>7</v>
      </c>
      <c r="H110" s="10">
        <f t="shared" si="30"/>
        <v>1.1400000005323818E-5</v>
      </c>
      <c r="I110" s="10" t="s">
        <v>28</v>
      </c>
      <c r="J110" s="10">
        <f t="shared" si="31"/>
        <v>465.0205618</v>
      </c>
    </row>
    <row r="111" spans="3:18">
      <c r="G111">
        <v>8</v>
      </c>
      <c r="H111" s="10">
        <f t="shared" si="30"/>
        <v>1.0500000001911758E-5</v>
      </c>
      <c r="I111" s="10" t="s">
        <v>28</v>
      </c>
      <c r="J111" s="10">
        <f t="shared" si="31"/>
        <v>465.0205618</v>
      </c>
    </row>
    <row r="112" spans="3:18">
      <c r="G112">
        <v>9</v>
      </c>
      <c r="H112" s="10">
        <f t="shared" si="30"/>
        <v>9.5999999984996975E-6</v>
      </c>
      <c r="I112" s="10" t="s">
        <v>28</v>
      </c>
      <c r="J112" s="10">
        <f t="shared" si="31"/>
        <v>558.02467420000005</v>
      </c>
    </row>
    <row r="113" spans="7:10">
      <c r="G113">
        <v>10</v>
      </c>
      <c r="H113" s="10">
        <f t="shared" si="30"/>
        <v>1.2499999968440534E-5</v>
      </c>
      <c r="I113" s="10" t="s">
        <v>28</v>
      </c>
      <c r="J113" s="10">
        <f t="shared" si="31"/>
        <v>558.02467420000005</v>
      </c>
    </row>
    <row r="114" spans="7:10">
      <c r="G114">
        <v>11</v>
      </c>
      <c r="H114" s="10">
        <f t="shared" si="30"/>
        <v>1.539999993838137E-5</v>
      </c>
      <c r="I114" s="10" t="s">
        <v>28</v>
      </c>
      <c r="J114" s="10">
        <f t="shared" si="31"/>
        <v>558.02467420000005</v>
      </c>
    </row>
    <row r="115" spans="7:10">
      <c r="G115">
        <v>12</v>
      </c>
      <c r="H115" s="10">
        <f t="shared" si="30"/>
        <v>1.8299999908322206E-5</v>
      </c>
      <c r="I115" s="10" t="s">
        <v>28</v>
      </c>
      <c r="J115" s="10">
        <f t="shared" si="31"/>
        <v>558.02467420000005</v>
      </c>
    </row>
    <row r="116" spans="7:10">
      <c r="G116">
        <v>13</v>
      </c>
      <c r="H116" s="10">
        <f t="shared" si="30"/>
        <v>2.1199999878263043E-5</v>
      </c>
      <c r="I116" s="10" t="s">
        <v>28</v>
      </c>
      <c r="J116" s="10">
        <f t="shared" si="31"/>
        <v>122.76542000000001</v>
      </c>
    </row>
    <row r="117" spans="7:10">
      <c r="G117">
        <v>14</v>
      </c>
      <c r="H117" s="10">
        <f t="shared" si="30"/>
        <v>2.1199999878263043E-5</v>
      </c>
      <c r="I117" s="10" t="s">
        <v>28</v>
      </c>
      <c r="J117" s="10">
        <f t="shared" si="31"/>
        <v>122.76542000000001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2017-11-30T13:02:46Z</dcterms:modified>
</cp:coreProperties>
</file>