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Φύλλο1!$B$37:$F$51</definedName>
    <definedName name="solver_lhs13" localSheetId="0" hidden="1">Φύλλο1!$D$88:$D$102</definedName>
    <definedName name="solver_lhs14" localSheetId="0" hidden="1">Φύλλο1!$H$88:$H$102</definedName>
    <definedName name="solver_lhs15" localSheetId="0" hidden="1">Φύλλο1!$L$88:$L$102</definedName>
    <definedName name="solver_lhs16" localSheetId="0" hidden="1">Φύλλο1!$P$88:$P$102</definedName>
    <definedName name="solver_lhs17" localSheetId="0" hidden="1">Φύλλο1!$H$104:$H$118</definedName>
    <definedName name="solver_lhs18" localSheetId="0" hidden="1">Φύλλο1!$E$122:$E$136</definedName>
    <definedName name="solver_lhs19" localSheetId="0" hidden="1">Φύλλο1!$I$122:$I$136</definedName>
    <definedName name="solver_lhs2" localSheetId="0" hidden="1">Φύλλο1!$J$42:$J$55</definedName>
    <definedName name="solver_lhs20" localSheetId="0" hidden="1">Φύλλο1!$M$122:$M$136</definedName>
    <definedName name="solver_lhs21" localSheetId="0" hidden="1">Φύλλο1!$Q$122:$Q$136</definedName>
    <definedName name="solver_lhs22" localSheetId="0" hidden="1">Φύλλο1!$U$122:$U$136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22</definedName>
    <definedName name="solver_nwt" localSheetId="0" hidden="1">1</definedName>
    <definedName name="solver_opt" localSheetId="0" hidden="1">Φύλλο1!$N$8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17" localSheetId="0" hidden="1">3</definedName>
    <definedName name="solver_rel18" localSheetId="0" hidden="1">1</definedName>
    <definedName name="solver_rel19" localSheetId="0" hidden="1">1</definedName>
    <definedName name="solver_rel2" localSheetId="0" hidden="1">3</definedName>
    <definedName name="solver_rel20" localSheetId="0" hidden="1">1</definedName>
    <definedName name="solver_rel21" localSheetId="0" hidden="1">1</definedName>
    <definedName name="solver_rel22" localSheetId="0" hidden="1">1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0</definedName>
    <definedName name="solver_rhs13" localSheetId="0" hidden="1">Φύλλο1!$F$88:$F$102</definedName>
    <definedName name="solver_rhs14" localSheetId="0" hidden="1">Φύλλο1!$J$88:$J$102</definedName>
    <definedName name="solver_rhs15" localSheetId="0" hidden="1">Φύλλο1!$N$88:$N$102</definedName>
    <definedName name="solver_rhs16" localSheetId="0" hidden="1">Φύλλο1!$R$88:$R$102</definedName>
    <definedName name="solver_rhs17" localSheetId="0" hidden="1">Φύλλο1!$J$104:$J$118</definedName>
    <definedName name="solver_rhs18" localSheetId="0" hidden="1">Φύλλο1!$G$122:$G$136</definedName>
    <definedName name="solver_rhs19" localSheetId="0" hidden="1">Φύλλο1!$K$122:$K$136</definedName>
    <definedName name="solver_rhs2" localSheetId="0" hidden="1">Φύλλο1!$L$42:$L$55</definedName>
    <definedName name="solver_rhs20" localSheetId="0" hidden="1">Φύλλο1!$O$122:$O$136</definedName>
    <definedName name="solver_rhs21" localSheetId="0" hidden="1">Φύλλο1!$S$122:$S$136</definedName>
    <definedName name="solver_rhs22" localSheetId="0" hidden="1">Φύλλο1!$W$122:$W$136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T89" i="1"/>
  <c r="T90"/>
  <c r="T91"/>
  <c r="T92"/>
  <c r="T93"/>
  <c r="T94"/>
  <c r="T95"/>
  <c r="T96"/>
  <c r="T97"/>
  <c r="T98"/>
  <c r="T99"/>
  <c r="T100"/>
  <c r="T101"/>
  <c r="T102"/>
  <c r="T88"/>
  <c r="J104" s="1"/>
  <c r="J105"/>
  <c r="J106"/>
  <c r="J107"/>
  <c r="J108"/>
  <c r="J109"/>
  <c r="J110"/>
  <c r="J111"/>
  <c r="J112"/>
  <c r="J113"/>
  <c r="J114"/>
  <c r="J115"/>
  <c r="J116"/>
  <c r="J117"/>
  <c r="J118"/>
  <c r="R89"/>
  <c r="R90"/>
  <c r="R91"/>
  <c r="R92"/>
  <c r="R93"/>
  <c r="R94"/>
  <c r="R95"/>
  <c r="R96"/>
  <c r="R97"/>
  <c r="R98"/>
  <c r="R99"/>
  <c r="R100"/>
  <c r="R101"/>
  <c r="R102"/>
  <c r="N89"/>
  <c r="N90"/>
  <c r="N91"/>
  <c r="N92"/>
  <c r="N93"/>
  <c r="N94"/>
  <c r="N95"/>
  <c r="N96"/>
  <c r="N97"/>
  <c r="N98"/>
  <c r="N99"/>
  <c r="N100"/>
  <c r="N101"/>
  <c r="N102"/>
  <c r="J89"/>
  <c r="J90"/>
  <c r="J91"/>
  <c r="J92"/>
  <c r="J93"/>
  <c r="J94"/>
  <c r="J95"/>
  <c r="J96"/>
  <c r="J97"/>
  <c r="J98"/>
  <c r="J99"/>
  <c r="J100"/>
  <c r="J101"/>
  <c r="J102"/>
  <c r="J88"/>
  <c r="F89"/>
  <c r="F90"/>
  <c r="F91"/>
  <c r="F92"/>
  <c r="F93"/>
  <c r="F94"/>
  <c r="F95"/>
  <c r="F96"/>
  <c r="F97"/>
  <c r="F98"/>
  <c r="F99"/>
  <c r="F100"/>
  <c r="F101"/>
  <c r="F102"/>
  <c r="W136"/>
  <c r="S136"/>
  <c r="O136"/>
  <c r="K136"/>
  <c r="G136"/>
  <c r="G132"/>
  <c r="G133"/>
  <c r="G134"/>
  <c r="G135"/>
  <c r="K133"/>
  <c r="K134"/>
  <c r="K135"/>
  <c r="P119"/>
  <c r="R88" l="1"/>
  <c r="N88"/>
  <c r="F88"/>
  <c r="W135"/>
  <c r="W134"/>
  <c r="W133"/>
  <c r="W132"/>
  <c r="W131"/>
  <c r="W130"/>
  <c r="W129"/>
  <c r="W128"/>
  <c r="W127"/>
  <c r="W126"/>
  <c r="W125"/>
  <c r="W124"/>
  <c r="W123"/>
  <c r="W122"/>
  <c r="S135"/>
  <c r="S134"/>
  <c r="S133"/>
  <c r="S132"/>
  <c r="S131"/>
  <c r="S130"/>
  <c r="S129"/>
  <c r="S128"/>
  <c r="S127"/>
  <c r="S126"/>
  <c r="S125"/>
  <c r="S124"/>
  <c r="S123"/>
  <c r="S122"/>
  <c r="O135"/>
  <c r="O134"/>
  <c r="O133"/>
  <c r="O132"/>
  <c r="O131"/>
  <c r="O130"/>
  <c r="O129"/>
  <c r="O128"/>
  <c r="O127"/>
  <c r="O126"/>
  <c r="O125"/>
  <c r="O124"/>
  <c r="O123"/>
  <c r="O122"/>
  <c r="K132"/>
  <c r="K131"/>
  <c r="K130"/>
  <c r="K129"/>
  <c r="K128"/>
  <c r="K127"/>
  <c r="K126"/>
  <c r="K125"/>
  <c r="K124"/>
  <c r="K122"/>
  <c r="G131"/>
  <c r="G130"/>
  <c r="G129"/>
  <c r="G128"/>
  <c r="G127"/>
  <c r="G126"/>
  <c r="G125"/>
  <c r="G124"/>
  <c r="G122"/>
  <c r="G123"/>
  <c r="U122" l="1"/>
  <c r="Q122"/>
  <c r="M122"/>
  <c r="K123"/>
  <c r="I122"/>
  <c r="E122"/>
  <c r="F38"/>
  <c r="F39" s="1"/>
  <c r="E38"/>
  <c r="E39" s="1"/>
  <c r="E40" s="1"/>
  <c r="E41" s="1"/>
  <c r="E42" s="1"/>
  <c r="E43" s="1"/>
  <c r="E44" s="1"/>
  <c r="D38"/>
  <c r="C38"/>
  <c r="B3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E45" l="1"/>
  <c r="Q130" s="1"/>
  <c r="P95"/>
  <c r="D39"/>
  <c r="D40" s="1"/>
  <c r="D41" s="1"/>
  <c r="D42" s="1"/>
  <c r="D43" s="1"/>
  <c r="D44" s="1"/>
  <c r="D45" s="1"/>
  <c r="C39"/>
  <c r="I124" s="1"/>
  <c r="H89"/>
  <c r="F40"/>
  <c r="N60" s="1"/>
  <c r="H106"/>
  <c r="J43"/>
  <c r="B39"/>
  <c r="D89"/>
  <c r="Q126"/>
  <c r="U123"/>
  <c r="E123"/>
  <c r="Q127"/>
  <c r="Q123"/>
  <c r="U124"/>
  <c r="M123"/>
  <c r="Q128"/>
  <c r="Q124"/>
  <c r="I123"/>
  <c r="Q129"/>
  <c r="Q125"/>
  <c r="N10"/>
  <c r="P93"/>
  <c r="P89"/>
  <c r="P94"/>
  <c r="P90"/>
  <c r="L89"/>
  <c r="P91"/>
  <c r="H105"/>
  <c r="P92"/>
  <c r="J61"/>
  <c r="J62"/>
  <c r="J58"/>
  <c r="N59"/>
  <c r="J63"/>
  <c r="J59"/>
  <c r="J64"/>
  <c r="J60"/>
  <c r="N58"/>
  <c r="R43"/>
  <c r="N43"/>
  <c r="M124" l="1"/>
  <c r="R44"/>
  <c r="R46"/>
  <c r="R47"/>
  <c r="N44"/>
  <c r="L94"/>
  <c r="L92"/>
  <c r="R49"/>
  <c r="L95"/>
  <c r="M126"/>
  <c r="L90"/>
  <c r="L93"/>
  <c r="J65"/>
  <c r="F41"/>
  <c r="H107"/>
  <c r="E46"/>
  <c r="P96"/>
  <c r="R45"/>
  <c r="L91"/>
  <c r="U125"/>
  <c r="M129"/>
  <c r="D46"/>
  <c r="L96"/>
  <c r="C40"/>
  <c r="H90"/>
  <c r="R50"/>
  <c r="R48"/>
  <c r="M128"/>
  <c r="M127"/>
  <c r="M130"/>
  <c r="M125"/>
  <c r="B40"/>
  <c r="D90"/>
  <c r="E124"/>
  <c r="J44"/>
  <c r="C41" l="1"/>
  <c r="H91"/>
  <c r="N45"/>
  <c r="I125"/>
  <c r="D47"/>
  <c r="L97"/>
  <c r="R51"/>
  <c r="M131"/>
  <c r="F42"/>
  <c r="H108"/>
  <c r="N61"/>
  <c r="U126"/>
  <c r="E47"/>
  <c r="P97"/>
  <c r="J66"/>
  <c r="Q131"/>
  <c r="B41"/>
  <c r="D91"/>
  <c r="E125"/>
  <c r="J45"/>
  <c r="E48" l="1"/>
  <c r="P98"/>
  <c r="J67"/>
  <c r="Q132"/>
  <c r="F43"/>
  <c r="H109"/>
  <c r="N62"/>
  <c r="U127"/>
  <c r="D48"/>
  <c r="L98"/>
  <c r="M132"/>
  <c r="R52"/>
  <c r="C42"/>
  <c r="H92"/>
  <c r="N46"/>
  <c r="I126"/>
  <c r="B42"/>
  <c r="E126"/>
  <c r="D92"/>
  <c r="J46"/>
  <c r="D49" l="1"/>
  <c r="L99"/>
  <c r="R53"/>
  <c r="M133"/>
  <c r="F44"/>
  <c r="H110"/>
  <c r="N63"/>
  <c r="U128"/>
  <c r="E49"/>
  <c r="P99"/>
  <c r="J68"/>
  <c r="Q133"/>
  <c r="C43"/>
  <c r="H93"/>
  <c r="I127"/>
  <c r="N47"/>
  <c r="B43"/>
  <c r="E127"/>
  <c r="D93"/>
  <c r="J47"/>
  <c r="E50" l="1"/>
  <c r="P100"/>
  <c r="Q134"/>
  <c r="J69"/>
  <c r="F45"/>
  <c r="H111"/>
  <c r="U129"/>
  <c r="N64"/>
  <c r="D50"/>
  <c r="L100"/>
  <c r="M134"/>
  <c r="R54"/>
  <c r="C44"/>
  <c r="H94"/>
  <c r="I128"/>
  <c r="N48"/>
  <c r="B44"/>
  <c r="D94"/>
  <c r="E128"/>
  <c r="J48"/>
  <c r="C45" l="1"/>
  <c r="H95"/>
  <c r="I129"/>
  <c r="N49"/>
  <c r="F46"/>
  <c r="H112"/>
  <c r="N65"/>
  <c r="U130"/>
  <c r="E51"/>
  <c r="P101"/>
  <c r="Q135"/>
  <c r="J70"/>
  <c r="D51"/>
  <c r="L101"/>
  <c r="M135"/>
  <c r="R55"/>
  <c r="B45"/>
  <c r="D95"/>
  <c r="E129"/>
  <c r="J49"/>
  <c r="M136" l="1"/>
  <c r="L102"/>
  <c r="F47"/>
  <c r="H113"/>
  <c r="N66"/>
  <c r="U131"/>
  <c r="C46"/>
  <c r="H96"/>
  <c r="N50"/>
  <c r="I130"/>
  <c r="Q136"/>
  <c r="P102"/>
  <c r="B46"/>
  <c r="E130"/>
  <c r="D96"/>
  <c r="J50"/>
  <c r="C47" l="1"/>
  <c r="H97"/>
  <c r="I131"/>
  <c r="N51"/>
  <c r="F48"/>
  <c r="H114"/>
  <c r="N67"/>
  <c r="U132"/>
  <c r="B47"/>
  <c r="E131"/>
  <c r="D97"/>
  <c r="J51"/>
  <c r="F49" l="1"/>
  <c r="H115"/>
  <c r="N68"/>
  <c r="U133"/>
  <c r="C48"/>
  <c r="H98"/>
  <c r="N52"/>
  <c r="I132"/>
  <c r="B48"/>
  <c r="D98"/>
  <c r="E132"/>
  <c r="J52"/>
  <c r="C49" l="1"/>
  <c r="I133"/>
  <c r="H99"/>
  <c r="N53"/>
  <c r="F50"/>
  <c r="H116"/>
  <c r="U134"/>
  <c r="N69"/>
  <c r="B49"/>
  <c r="D99"/>
  <c r="E133"/>
  <c r="J53"/>
  <c r="F51" l="1"/>
  <c r="H117"/>
  <c r="U135"/>
  <c r="N70"/>
  <c r="C50"/>
  <c r="H100"/>
  <c r="I134"/>
  <c r="N54"/>
  <c r="B50"/>
  <c r="E134"/>
  <c r="D100"/>
  <c r="J54"/>
  <c r="C51" l="1"/>
  <c r="I135"/>
  <c r="H101"/>
  <c r="N55"/>
  <c r="U136"/>
  <c r="H118"/>
  <c r="B51"/>
  <c r="E135"/>
  <c r="D101"/>
  <c r="N6"/>
  <c r="N8"/>
  <c r="J55"/>
  <c r="H102" l="1"/>
  <c r="I136"/>
  <c r="D102"/>
  <c r="E136"/>
</calcChain>
</file>

<file path=xl/sharedStrings.xml><?xml version="1.0" encoding="utf-8"?>
<sst xmlns="http://schemas.openxmlformats.org/spreadsheetml/2006/main" count="319" uniqueCount="39">
  <si>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</si>
  <si>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</si>
  <si>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</si>
  <si>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</si>
  <si>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</si>
  <si>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</si>
  <si>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</si>
  <si>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</si>
  <si>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</si>
  <si>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</si>
  <si>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</si>
  <si>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</si>
  <si>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</si>
  <si>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</si>
  <si>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</si>
  <si>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</si>
  <si>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</si>
  <si>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</si>
  <si>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</si>
  <si>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</si>
  <si>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</si>
  <si>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</si>
  <si>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</si>
  <si>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</si>
  <si>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</si>
  <si>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</si>
  <si>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</si>
  <si>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</si>
  <si>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</si>
  <si>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</si>
  <si>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</si>
  <si>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</si>
  <si>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</si>
  <si>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</si>
  <si>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</si>
  <si>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</si>
  <si>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</si>
  <si>
    <t>Περιορισμοι Ελαχιστου αποθεματος</t>
  </si>
  <si>
    <t>Περιορισμοι Μεγιστου αποθέματος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</si>
</sst>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107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1108" name="OpenSolver2"/>
        <xdr:cNvSpPr/>
      </xdr:nvSpPr>
      <xdr:spPr>
        <a:xfrm>
          <a:off x="8686800" y="1333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6</xdr:row>
      <xdr:rowOff>114300</xdr:rowOff>
    </xdr:from>
    <xdr:to>
      <xdr:col>13</xdr:col>
      <xdr:colOff>218389</xdr:colOff>
      <xdr:row>7</xdr:row>
      <xdr:rowOff>50800</xdr:rowOff>
    </xdr:to>
    <xdr:sp macro="" textlink="">
      <xdr:nvSpPr>
        <xdr:cNvPr id="1109" name="OpenSolver3"/>
        <xdr:cNvSpPr/>
      </xdr:nvSpPr>
      <xdr:spPr>
        <a:xfrm>
          <a:off x="8674100" y="1257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10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111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1112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1113" name="OpenSolver7"/>
        <xdr:cNvCxnSpPr>
          <a:stCxn id="1111" idx="3"/>
          <a:endCxn id="1112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1114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1115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1116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1117" name="OpenSolver11"/>
        <xdr:cNvCxnSpPr>
          <a:stCxn id="1115" idx="3"/>
          <a:endCxn id="1116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1118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1119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1120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1121" name="OpenSolver15"/>
        <xdr:cNvCxnSpPr>
          <a:stCxn id="1119" idx="3"/>
          <a:endCxn id="1120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1122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1123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1124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1125" name="OpenSolver19"/>
        <xdr:cNvCxnSpPr>
          <a:stCxn id="1123" idx="3"/>
          <a:endCxn id="1124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1126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1127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1128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1129" name="OpenSolver23"/>
        <xdr:cNvCxnSpPr>
          <a:stCxn id="1127" idx="3"/>
          <a:endCxn id="1128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1130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1131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1132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1133" name="OpenSolver27"/>
        <xdr:cNvCxnSpPr>
          <a:stCxn id="1131" idx="3"/>
          <a:endCxn id="1132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1134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1135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1136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1137" name="OpenSolver31"/>
        <xdr:cNvCxnSpPr>
          <a:stCxn id="1135" idx="3"/>
          <a:endCxn id="1136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1138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1139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1140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1141" name="OpenSolver35"/>
        <xdr:cNvCxnSpPr>
          <a:stCxn id="1139" idx="3"/>
          <a:endCxn id="1140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1142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1143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1144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1145" name="OpenSolver39"/>
        <xdr:cNvCxnSpPr>
          <a:stCxn id="1143" idx="3"/>
          <a:endCxn id="1144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1146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1147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1148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1149" name="OpenSolver43"/>
        <xdr:cNvCxnSpPr>
          <a:stCxn id="1147" idx="3"/>
          <a:endCxn id="1148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1150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151" name="OpenSolverB37:F51"/>
        <xdr:cNvSpPr/>
      </xdr:nvSpPr>
      <xdr:spPr>
        <a:xfrm>
          <a:off x="609600" y="6991350"/>
          <a:ext cx="3286125" cy="2857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0≤</a:t>
          </a:r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102</xdr:row>
      <xdr:rowOff>0</xdr:rowOff>
    </xdr:to>
    <xdr:sp macro="" textlink="">
      <xdr:nvSpPr>
        <xdr:cNvPr id="1152" name="OpenSolver46"/>
        <xdr:cNvSpPr/>
      </xdr:nvSpPr>
      <xdr:spPr>
        <a:xfrm>
          <a:off x="2000250" y="16706850"/>
          <a:ext cx="609600" cy="2857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102</xdr:row>
      <xdr:rowOff>0</xdr:rowOff>
    </xdr:to>
    <xdr:sp macro="" textlink="">
      <xdr:nvSpPr>
        <xdr:cNvPr id="1153" name="OpenSolver47"/>
        <xdr:cNvSpPr/>
      </xdr:nvSpPr>
      <xdr:spPr>
        <a:xfrm>
          <a:off x="3286125" y="16706850"/>
          <a:ext cx="609600" cy="2857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95250</xdr:rowOff>
    </xdr:from>
    <xdr:to>
      <xdr:col>5</xdr:col>
      <xdr:colOff>0</xdr:colOff>
      <xdr:row>94</xdr:row>
      <xdr:rowOff>95250</xdr:rowOff>
    </xdr:to>
    <xdr:cxnSp macro="">
      <xdr:nvCxnSpPr>
        <xdr:cNvPr id="1154" name="OpenSolver48"/>
        <xdr:cNvCxnSpPr>
          <a:stCxn id="1152" idx="3"/>
          <a:endCxn id="1153" idx="1"/>
        </xdr:cNvCxnSpPr>
      </xdr:nvCxnSpPr>
      <xdr:spPr>
        <a:xfrm>
          <a:off x="2609850" y="1813560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158750</xdr:rowOff>
    </xdr:from>
    <xdr:to>
      <xdr:col>4</xdr:col>
      <xdr:colOff>528637</xdr:colOff>
      <xdr:row>95</xdr:row>
      <xdr:rowOff>31750</xdr:rowOff>
    </xdr:to>
    <xdr:sp macro="" textlink="">
      <xdr:nvSpPr>
        <xdr:cNvPr id="1155" name="OpenSolver49"/>
        <xdr:cNvSpPr/>
      </xdr:nvSpPr>
      <xdr:spPr>
        <a:xfrm>
          <a:off x="2757487" y="18008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102</xdr:row>
      <xdr:rowOff>0</xdr:rowOff>
    </xdr:to>
    <xdr:sp macro="" textlink="">
      <xdr:nvSpPr>
        <xdr:cNvPr id="1156" name="OpenSolver50"/>
        <xdr:cNvSpPr/>
      </xdr:nvSpPr>
      <xdr:spPr>
        <a:xfrm>
          <a:off x="4505325" y="16706850"/>
          <a:ext cx="609600" cy="2857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102</xdr:row>
      <xdr:rowOff>0</xdr:rowOff>
    </xdr:to>
    <xdr:sp macro="" textlink="">
      <xdr:nvSpPr>
        <xdr:cNvPr id="1157" name="OpenSolver51"/>
        <xdr:cNvSpPr/>
      </xdr:nvSpPr>
      <xdr:spPr>
        <a:xfrm>
          <a:off x="5724525" y="16706850"/>
          <a:ext cx="609600" cy="2857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95250</xdr:rowOff>
    </xdr:from>
    <xdr:to>
      <xdr:col>9</xdr:col>
      <xdr:colOff>0</xdr:colOff>
      <xdr:row>94</xdr:row>
      <xdr:rowOff>95250</xdr:rowOff>
    </xdr:to>
    <xdr:cxnSp macro="">
      <xdr:nvCxnSpPr>
        <xdr:cNvPr id="1158" name="OpenSolver52"/>
        <xdr:cNvCxnSpPr>
          <a:stCxn id="1156" idx="3"/>
          <a:endCxn id="1157" idx="1"/>
        </xdr:cNvCxnSpPr>
      </xdr:nvCxnSpPr>
      <xdr:spPr>
        <a:xfrm>
          <a:off x="5114925" y="1813560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158750</xdr:rowOff>
    </xdr:from>
    <xdr:to>
      <xdr:col>8</xdr:col>
      <xdr:colOff>495300</xdr:colOff>
      <xdr:row>95</xdr:row>
      <xdr:rowOff>31750</xdr:rowOff>
    </xdr:to>
    <xdr:sp macro="" textlink="">
      <xdr:nvSpPr>
        <xdr:cNvPr id="1159" name="OpenSolver53"/>
        <xdr:cNvSpPr/>
      </xdr:nvSpPr>
      <xdr:spPr>
        <a:xfrm>
          <a:off x="5229225" y="18008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1160" name="OpenSolver54"/>
        <xdr:cNvSpPr/>
      </xdr:nvSpPr>
      <xdr:spPr>
        <a:xfrm>
          <a:off x="6943725" y="16706850"/>
          <a:ext cx="609600" cy="28575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102</xdr:row>
      <xdr:rowOff>0</xdr:rowOff>
    </xdr:to>
    <xdr:sp macro="" textlink="">
      <xdr:nvSpPr>
        <xdr:cNvPr id="1161" name="OpenSolver55"/>
        <xdr:cNvSpPr/>
      </xdr:nvSpPr>
      <xdr:spPr>
        <a:xfrm>
          <a:off x="8686800" y="16706850"/>
          <a:ext cx="666750" cy="28575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95250</xdr:rowOff>
    </xdr:from>
    <xdr:to>
      <xdr:col>13</xdr:col>
      <xdr:colOff>0</xdr:colOff>
      <xdr:row>94</xdr:row>
      <xdr:rowOff>95250</xdr:rowOff>
    </xdr:to>
    <xdr:cxnSp macro="">
      <xdr:nvCxnSpPr>
        <xdr:cNvPr id="1162" name="OpenSolver56"/>
        <xdr:cNvCxnSpPr>
          <a:stCxn id="1160" idx="3"/>
          <a:endCxn id="1161" idx="1"/>
        </xdr:cNvCxnSpPr>
      </xdr:nvCxnSpPr>
      <xdr:spPr>
        <a:xfrm>
          <a:off x="7553325" y="1813560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158750</xdr:rowOff>
    </xdr:from>
    <xdr:to>
      <xdr:col>12</xdr:col>
      <xdr:colOff>757237</xdr:colOff>
      <xdr:row>95</xdr:row>
      <xdr:rowOff>31750</xdr:rowOff>
    </xdr:to>
    <xdr:sp macro="" textlink="">
      <xdr:nvSpPr>
        <xdr:cNvPr id="1163" name="OpenSolver57"/>
        <xdr:cNvSpPr/>
      </xdr:nvSpPr>
      <xdr:spPr>
        <a:xfrm>
          <a:off x="7929562" y="18008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102</xdr:row>
      <xdr:rowOff>0</xdr:rowOff>
    </xdr:to>
    <xdr:sp macro="" textlink="">
      <xdr:nvSpPr>
        <xdr:cNvPr id="1164" name="OpenSolver58"/>
        <xdr:cNvSpPr/>
      </xdr:nvSpPr>
      <xdr:spPr>
        <a:xfrm>
          <a:off x="9963150" y="16706850"/>
          <a:ext cx="609600" cy="28575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102</xdr:row>
      <xdr:rowOff>0</xdr:rowOff>
    </xdr:to>
    <xdr:sp macro="" textlink="">
      <xdr:nvSpPr>
        <xdr:cNvPr id="1165" name="OpenSolver59"/>
        <xdr:cNvSpPr/>
      </xdr:nvSpPr>
      <xdr:spPr>
        <a:xfrm>
          <a:off x="11182350" y="16706850"/>
          <a:ext cx="609600" cy="28575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95250</xdr:rowOff>
    </xdr:from>
    <xdr:to>
      <xdr:col>17</xdr:col>
      <xdr:colOff>0</xdr:colOff>
      <xdr:row>94</xdr:row>
      <xdr:rowOff>95250</xdr:rowOff>
    </xdr:to>
    <xdr:cxnSp macro="">
      <xdr:nvCxnSpPr>
        <xdr:cNvPr id="1166" name="OpenSolver60"/>
        <xdr:cNvCxnSpPr>
          <a:stCxn id="1164" idx="3"/>
          <a:endCxn id="1165" idx="1"/>
        </xdr:cNvCxnSpPr>
      </xdr:nvCxnSpPr>
      <xdr:spPr>
        <a:xfrm>
          <a:off x="10572750" y="1813560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158750</xdr:rowOff>
    </xdr:from>
    <xdr:to>
      <xdr:col>16</xdr:col>
      <xdr:colOff>495300</xdr:colOff>
      <xdr:row>95</xdr:row>
      <xdr:rowOff>31750</xdr:rowOff>
    </xdr:to>
    <xdr:sp macro="" textlink="">
      <xdr:nvSpPr>
        <xdr:cNvPr id="1167" name="OpenSolver61"/>
        <xdr:cNvSpPr/>
      </xdr:nvSpPr>
      <xdr:spPr>
        <a:xfrm>
          <a:off x="10687050" y="18008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118</xdr:row>
      <xdr:rowOff>0</xdr:rowOff>
    </xdr:to>
    <xdr:sp macro="" textlink="">
      <xdr:nvSpPr>
        <xdr:cNvPr id="1168" name="OpenSolver62"/>
        <xdr:cNvSpPr/>
      </xdr:nvSpPr>
      <xdr:spPr>
        <a:xfrm>
          <a:off x="4505325" y="19754850"/>
          <a:ext cx="609600" cy="28575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118</xdr:row>
      <xdr:rowOff>0</xdr:rowOff>
    </xdr:to>
    <xdr:sp macro="" textlink="">
      <xdr:nvSpPr>
        <xdr:cNvPr id="1169" name="OpenSolver63"/>
        <xdr:cNvSpPr/>
      </xdr:nvSpPr>
      <xdr:spPr>
        <a:xfrm>
          <a:off x="5724525" y="19754850"/>
          <a:ext cx="609600" cy="28575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95250</xdr:rowOff>
    </xdr:from>
    <xdr:to>
      <xdr:col>9</xdr:col>
      <xdr:colOff>0</xdr:colOff>
      <xdr:row>110</xdr:row>
      <xdr:rowOff>95250</xdr:rowOff>
    </xdr:to>
    <xdr:cxnSp macro="">
      <xdr:nvCxnSpPr>
        <xdr:cNvPr id="1170" name="OpenSolver64"/>
        <xdr:cNvCxnSpPr>
          <a:stCxn id="1168" idx="3"/>
          <a:endCxn id="1169" idx="1"/>
        </xdr:cNvCxnSpPr>
      </xdr:nvCxnSpPr>
      <xdr:spPr>
        <a:xfrm>
          <a:off x="5114925" y="2118360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158750</xdr:rowOff>
    </xdr:from>
    <xdr:to>
      <xdr:col>8</xdr:col>
      <xdr:colOff>495300</xdr:colOff>
      <xdr:row>111</xdr:row>
      <xdr:rowOff>31750</xdr:rowOff>
    </xdr:to>
    <xdr:sp macro="" textlink="">
      <xdr:nvSpPr>
        <xdr:cNvPr id="1171" name="OpenSolver65"/>
        <xdr:cNvSpPr/>
      </xdr:nvSpPr>
      <xdr:spPr>
        <a:xfrm>
          <a:off x="5229225" y="21056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0</xdr:colOff>
      <xdr:row>121</xdr:row>
      <xdr:rowOff>0</xdr:rowOff>
    </xdr:from>
    <xdr:to>
      <xdr:col>5</xdr:col>
      <xdr:colOff>0</xdr:colOff>
      <xdr:row>136</xdr:row>
      <xdr:rowOff>0</xdr:rowOff>
    </xdr:to>
    <xdr:sp macro="" textlink="">
      <xdr:nvSpPr>
        <xdr:cNvPr id="1172" name="OpenSolver66"/>
        <xdr:cNvSpPr/>
      </xdr:nvSpPr>
      <xdr:spPr>
        <a:xfrm>
          <a:off x="2609850" y="23183850"/>
          <a:ext cx="676275" cy="28575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6</xdr:col>
      <xdr:colOff>0</xdr:colOff>
      <xdr:row>121</xdr:row>
      <xdr:rowOff>0</xdr:rowOff>
    </xdr:from>
    <xdr:to>
      <xdr:col>7</xdr:col>
      <xdr:colOff>0</xdr:colOff>
      <xdr:row>136</xdr:row>
      <xdr:rowOff>0</xdr:rowOff>
    </xdr:to>
    <xdr:sp macro="" textlink="">
      <xdr:nvSpPr>
        <xdr:cNvPr id="1173" name="OpenSolver67"/>
        <xdr:cNvSpPr/>
      </xdr:nvSpPr>
      <xdr:spPr>
        <a:xfrm>
          <a:off x="3895725" y="23183850"/>
          <a:ext cx="609600" cy="28575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≤</a:t>
          </a:r>
        </a:p>
      </xdr:txBody>
    </xdr:sp>
    <xdr:clientData/>
  </xdr:twoCellAnchor>
  <xdr:twoCellAnchor>
    <xdr:from>
      <xdr:col>5</xdr:col>
      <xdr:colOff>0</xdr:colOff>
      <xdr:row>128</xdr:row>
      <xdr:rowOff>95250</xdr:rowOff>
    </xdr:from>
    <xdr:to>
      <xdr:col>6</xdr:col>
      <xdr:colOff>0</xdr:colOff>
      <xdr:row>128</xdr:row>
      <xdr:rowOff>95250</xdr:rowOff>
    </xdr:to>
    <xdr:cxnSp macro="">
      <xdr:nvCxnSpPr>
        <xdr:cNvPr id="1174" name="OpenSolver68"/>
        <xdr:cNvCxnSpPr>
          <a:stCxn id="1172" idx="3"/>
          <a:endCxn id="1173" idx="1"/>
        </xdr:cNvCxnSpPr>
      </xdr:nvCxnSpPr>
      <xdr:spPr>
        <a:xfrm>
          <a:off x="3286125" y="2461260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127</xdr:row>
      <xdr:rowOff>158750</xdr:rowOff>
    </xdr:from>
    <xdr:to>
      <xdr:col>5</xdr:col>
      <xdr:colOff>495300</xdr:colOff>
      <xdr:row>129</xdr:row>
      <xdr:rowOff>31750</xdr:rowOff>
    </xdr:to>
    <xdr:sp macro="" textlink="">
      <xdr:nvSpPr>
        <xdr:cNvPr id="1175" name="OpenSolver69"/>
        <xdr:cNvSpPr/>
      </xdr:nvSpPr>
      <xdr:spPr>
        <a:xfrm>
          <a:off x="3400425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0</xdr:colOff>
      <xdr:row>121</xdr:row>
      <xdr:rowOff>0</xdr:rowOff>
    </xdr:from>
    <xdr:to>
      <xdr:col>9</xdr:col>
      <xdr:colOff>0</xdr:colOff>
      <xdr:row>136</xdr:row>
      <xdr:rowOff>0</xdr:rowOff>
    </xdr:to>
    <xdr:sp macro="" textlink="">
      <xdr:nvSpPr>
        <xdr:cNvPr id="1176" name="OpenSolver70"/>
        <xdr:cNvSpPr/>
      </xdr:nvSpPr>
      <xdr:spPr>
        <a:xfrm>
          <a:off x="5114925" y="23183850"/>
          <a:ext cx="609600" cy="2857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10</xdr:col>
      <xdr:colOff>0</xdr:colOff>
      <xdr:row>121</xdr:row>
      <xdr:rowOff>0</xdr:rowOff>
    </xdr:from>
    <xdr:to>
      <xdr:col>11</xdr:col>
      <xdr:colOff>0</xdr:colOff>
      <xdr:row>136</xdr:row>
      <xdr:rowOff>0</xdr:rowOff>
    </xdr:to>
    <xdr:sp macro="" textlink="">
      <xdr:nvSpPr>
        <xdr:cNvPr id="1177" name="OpenSolver71"/>
        <xdr:cNvSpPr/>
      </xdr:nvSpPr>
      <xdr:spPr>
        <a:xfrm>
          <a:off x="6334125" y="23183850"/>
          <a:ext cx="609600" cy="2857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9</xdr:col>
      <xdr:colOff>0</xdr:colOff>
      <xdr:row>128</xdr:row>
      <xdr:rowOff>95250</xdr:rowOff>
    </xdr:from>
    <xdr:to>
      <xdr:col>10</xdr:col>
      <xdr:colOff>0</xdr:colOff>
      <xdr:row>128</xdr:row>
      <xdr:rowOff>95250</xdr:rowOff>
    </xdr:to>
    <xdr:cxnSp macro="">
      <xdr:nvCxnSpPr>
        <xdr:cNvPr id="1178" name="OpenSolver72"/>
        <xdr:cNvCxnSpPr>
          <a:stCxn id="1176" idx="3"/>
          <a:endCxn id="1177" idx="1"/>
        </xdr:cNvCxnSpPr>
      </xdr:nvCxnSpPr>
      <xdr:spPr>
        <a:xfrm>
          <a:off x="5724525" y="2461260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127</xdr:row>
      <xdr:rowOff>158750</xdr:rowOff>
    </xdr:from>
    <xdr:to>
      <xdr:col>9</xdr:col>
      <xdr:colOff>495300</xdr:colOff>
      <xdr:row>129</xdr:row>
      <xdr:rowOff>31750</xdr:rowOff>
    </xdr:to>
    <xdr:sp macro="" textlink="">
      <xdr:nvSpPr>
        <xdr:cNvPr id="1179" name="OpenSolver73"/>
        <xdr:cNvSpPr/>
      </xdr:nvSpPr>
      <xdr:spPr>
        <a:xfrm>
          <a:off x="5838825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0</xdr:colOff>
      <xdr:row>121</xdr:row>
      <xdr:rowOff>0</xdr:rowOff>
    </xdr:from>
    <xdr:to>
      <xdr:col>13</xdr:col>
      <xdr:colOff>0</xdr:colOff>
      <xdr:row>136</xdr:row>
      <xdr:rowOff>0</xdr:rowOff>
    </xdr:to>
    <xdr:sp macro="" textlink="">
      <xdr:nvSpPr>
        <xdr:cNvPr id="1180" name="OpenSolver74"/>
        <xdr:cNvSpPr/>
      </xdr:nvSpPr>
      <xdr:spPr>
        <a:xfrm>
          <a:off x="7553325" y="23183850"/>
          <a:ext cx="1133475" cy="2857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15</xdr:col>
      <xdr:colOff>0</xdr:colOff>
      <xdr:row>136</xdr:row>
      <xdr:rowOff>0</xdr:rowOff>
    </xdr:to>
    <xdr:sp macro="" textlink="">
      <xdr:nvSpPr>
        <xdr:cNvPr id="1181" name="OpenSolver75"/>
        <xdr:cNvSpPr/>
      </xdr:nvSpPr>
      <xdr:spPr>
        <a:xfrm>
          <a:off x="9353550" y="23183850"/>
          <a:ext cx="609600" cy="2857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13</xdr:col>
      <xdr:colOff>0</xdr:colOff>
      <xdr:row>128</xdr:row>
      <xdr:rowOff>95250</xdr:rowOff>
    </xdr:from>
    <xdr:to>
      <xdr:col>14</xdr:col>
      <xdr:colOff>0</xdr:colOff>
      <xdr:row>128</xdr:row>
      <xdr:rowOff>95250</xdr:rowOff>
    </xdr:to>
    <xdr:cxnSp macro="">
      <xdr:nvCxnSpPr>
        <xdr:cNvPr id="1182" name="OpenSolver76"/>
        <xdr:cNvCxnSpPr>
          <a:stCxn id="1180" idx="3"/>
          <a:endCxn id="1181" idx="1"/>
        </xdr:cNvCxnSpPr>
      </xdr:nvCxnSpPr>
      <xdr:spPr>
        <a:xfrm>
          <a:off x="8686800" y="24612600"/>
          <a:ext cx="66675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127</xdr:row>
      <xdr:rowOff>158750</xdr:rowOff>
    </xdr:from>
    <xdr:to>
      <xdr:col>13</xdr:col>
      <xdr:colOff>523875</xdr:colOff>
      <xdr:row>129</xdr:row>
      <xdr:rowOff>31750</xdr:rowOff>
    </xdr:to>
    <xdr:sp macro="" textlink="">
      <xdr:nvSpPr>
        <xdr:cNvPr id="1183" name="OpenSolver77"/>
        <xdr:cNvSpPr/>
      </xdr:nvSpPr>
      <xdr:spPr>
        <a:xfrm>
          <a:off x="8829675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0</xdr:colOff>
      <xdr:row>121</xdr:row>
      <xdr:rowOff>0</xdr:rowOff>
    </xdr:from>
    <xdr:to>
      <xdr:col>17</xdr:col>
      <xdr:colOff>0</xdr:colOff>
      <xdr:row>136</xdr:row>
      <xdr:rowOff>0</xdr:rowOff>
    </xdr:to>
    <xdr:sp macro="" textlink="">
      <xdr:nvSpPr>
        <xdr:cNvPr id="1184" name="OpenSolver78"/>
        <xdr:cNvSpPr/>
      </xdr:nvSpPr>
      <xdr:spPr>
        <a:xfrm>
          <a:off x="10572750" y="23183850"/>
          <a:ext cx="609600" cy="2857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18</xdr:col>
      <xdr:colOff>0</xdr:colOff>
      <xdr:row>121</xdr:row>
      <xdr:rowOff>0</xdr:rowOff>
    </xdr:from>
    <xdr:to>
      <xdr:col>19</xdr:col>
      <xdr:colOff>0</xdr:colOff>
      <xdr:row>136</xdr:row>
      <xdr:rowOff>0</xdr:rowOff>
    </xdr:to>
    <xdr:sp macro="" textlink="">
      <xdr:nvSpPr>
        <xdr:cNvPr id="1185" name="OpenSolver79"/>
        <xdr:cNvSpPr/>
      </xdr:nvSpPr>
      <xdr:spPr>
        <a:xfrm>
          <a:off x="11791950" y="23183850"/>
          <a:ext cx="609600" cy="2857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17</xdr:col>
      <xdr:colOff>0</xdr:colOff>
      <xdr:row>128</xdr:row>
      <xdr:rowOff>95250</xdr:rowOff>
    </xdr:from>
    <xdr:to>
      <xdr:col>18</xdr:col>
      <xdr:colOff>0</xdr:colOff>
      <xdr:row>128</xdr:row>
      <xdr:rowOff>95250</xdr:rowOff>
    </xdr:to>
    <xdr:cxnSp macro="">
      <xdr:nvCxnSpPr>
        <xdr:cNvPr id="1186" name="OpenSolver80"/>
        <xdr:cNvCxnSpPr>
          <a:stCxn id="1184" idx="3"/>
          <a:endCxn id="1185" idx="1"/>
        </xdr:cNvCxnSpPr>
      </xdr:nvCxnSpPr>
      <xdr:spPr>
        <a:xfrm>
          <a:off x="11182350" y="2461260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127</xdr:row>
      <xdr:rowOff>158750</xdr:rowOff>
    </xdr:from>
    <xdr:to>
      <xdr:col>17</xdr:col>
      <xdr:colOff>495300</xdr:colOff>
      <xdr:row>129</xdr:row>
      <xdr:rowOff>31750</xdr:rowOff>
    </xdr:to>
    <xdr:sp macro="" textlink="">
      <xdr:nvSpPr>
        <xdr:cNvPr id="1187" name="OpenSolver81"/>
        <xdr:cNvSpPr/>
      </xdr:nvSpPr>
      <xdr:spPr>
        <a:xfrm>
          <a:off x="11296650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0</xdr:colOff>
      <xdr:row>121</xdr:row>
      <xdr:rowOff>0</xdr:rowOff>
    </xdr:from>
    <xdr:to>
      <xdr:col>21</xdr:col>
      <xdr:colOff>0</xdr:colOff>
      <xdr:row>136</xdr:row>
      <xdr:rowOff>0</xdr:rowOff>
    </xdr:to>
    <xdr:sp macro="" textlink="">
      <xdr:nvSpPr>
        <xdr:cNvPr id="1188" name="OpenSolver82"/>
        <xdr:cNvSpPr/>
      </xdr:nvSpPr>
      <xdr:spPr>
        <a:xfrm>
          <a:off x="13011150" y="23183850"/>
          <a:ext cx="609600" cy="28575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22</xdr:col>
      <xdr:colOff>0</xdr:colOff>
      <xdr:row>121</xdr:row>
      <xdr:rowOff>0</xdr:rowOff>
    </xdr:from>
    <xdr:to>
      <xdr:col>23</xdr:col>
      <xdr:colOff>0</xdr:colOff>
      <xdr:row>136</xdr:row>
      <xdr:rowOff>0</xdr:rowOff>
    </xdr:to>
    <xdr:sp macro="" textlink="">
      <xdr:nvSpPr>
        <xdr:cNvPr id="1189" name="OpenSolver83"/>
        <xdr:cNvSpPr/>
      </xdr:nvSpPr>
      <xdr:spPr>
        <a:xfrm>
          <a:off x="14287500" y="23183850"/>
          <a:ext cx="609600" cy="28575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21</xdr:col>
      <xdr:colOff>0</xdr:colOff>
      <xdr:row>128</xdr:row>
      <xdr:rowOff>95250</xdr:rowOff>
    </xdr:from>
    <xdr:to>
      <xdr:col>22</xdr:col>
      <xdr:colOff>0</xdr:colOff>
      <xdr:row>128</xdr:row>
      <xdr:rowOff>95250</xdr:rowOff>
    </xdr:to>
    <xdr:cxnSp macro="">
      <xdr:nvCxnSpPr>
        <xdr:cNvPr id="1190" name="OpenSolver84"/>
        <xdr:cNvCxnSpPr>
          <a:stCxn id="1188" idx="3"/>
          <a:endCxn id="1189" idx="1"/>
        </xdr:cNvCxnSpPr>
      </xdr:nvCxnSpPr>
      <xdr:spPr>
        <a:xfrm>
          <a:off x="13620750" y="24612600"/>
          <a:ext cx="666750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142875</xdr:colOff>
      <xdr:row>127</xdr:row>
      <xdr:rowOff>158750</xdr:rowOff>
    </xdr:from>
    <xdr:to>
      <xdr:col>21</xdr:col>
      <xdr:colOff>523875</xdr:colOff>
      <xdr:row>129</xdr:row>
      <xdr:rowOff>31750</xdr:rowOff>
    </xdr:to>
    <xdr:sp macro="" textlink="">
      <xdr:nvSpPr>
        <xdr:cNvPr id="1191" name="OpenSolver85"/>
        <xdr:cNvSpPr/>
      </xdr:nvSpPr>
      <xdr:spPr>
        <a:xfrm>
          <a:off x="13763625" y="24485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6"/>
  <sheetViews>
    <sheetView tabSelected="1" topLeftCell="A81" zoomScale="70" zoomScaleNormal="70" workbookViewId="0">
      <selection activeCell="V99" sqref="V99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119.25757055000008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3860.4561972010029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56309.691667859996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725.40083000000004</v>
      </c>
      <c r="L20" s="5">
        <v>100.76364</v>
      </c>
      <c r="M20" s="5">
        <v>99.821968999999996</v>
      </c>
      <c r="N20" s="5">
        <v>109.99198</v>
      </c>
      <c r="O20" s="5">
        <v>124.64761</v>
      </c>
      <c r="Q20" s="12">
        <f>SUM(K20:O20)</f>
        <v>1160.626029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791.99174000000005</v>
      </c>
      <c r="L21" s="5">
        <v>190.24744999999999</v>
      </c>
      <c r="M21" s="5">
        <v>189.35509999999999</v>
      </c>
      <c r="N21" s="5">
        <v>198.9924</v>
      </c>
      <c r="O21" s="5">
        <v>215.55473000000001</v>
      </c>
      <c r="Q21" s="12">
        <f t="shared" ref="Q21:Q33" si="1">SUM(K21:O21)</f>
        <v>1586.1414200000002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904.01043000000004</v>
      </c>
      <c r="L22" s="5">
        <v>172.08312000000001</v>
      </c>
      <c r="M22" s="5">
        <v>171.27597</v>
      </c>
      <c r="N22" s="5">
        <v>179.99313000000001</v>
      </c>
      <c r="O22" s="5">
        <v>246.04263</v>
      </c>
      <c r="Q22" s="12">
        <f t="shared" si="1"/>
        <v>1673.4052799999999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906.27044999999998</v>
      </c>
      <c r="L23" s="5">
        <v>173.37374</v>
      </c>
      <c r="M23" s="5">
        <v>172.56054</v>
      </c>
      <c r="N23" s="5">
        <v>181.34302</v>
      </c>
      <c r="O23" s="5">
        <v>244.81241</v>
      </c>
      <c r="Q23" s="12">
        <f t="shared" si="1"/>
        <v>1678.36016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949.21090000000004</v>
      </c>
      <c r="L24" s="5">
        <v>197.8956</v>
      </c>
      <c r="M24" s="5">
        <v>196.9674</v>
      </c>
      <c r="N24" s="5">
        <v>206.99100000000001</v>
      </c>
      <c r="O24" s="5">
        <v>221.4384</v>
      </c>
      <c r="Q24" s="12">
        <f t="shared" si="1"/>
        <v>1772.5033000000001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946.83788000000004</v>
      </c>
      <c r="L25" s="5">
        <v>198.39034000000001</v>
      </c>
      <c r="M25" s="5">
        <v>197.45982000000001</v>
      </c>
      <c r="N25" s="5">
        <v>207.50854000000001</v>
      </c>
      <c r="O25" s="5">
        <v>221.99198999999999</v>
      </c>
      <c r="Q25" s="12">
        <f t="shared" si="1"/>
        <v>1772.18857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901.75040000000001</v>
      </c>
      <c r="L26" s="5">
        <v>207.79035999999999</v>
      </c>
      <c r="M26" s="5">
        <v>206.81574000000001</v>
      </c>
      <c r="N26" s="5">
        <v>217.3417</v>
      </c>
      <c r="O26" s="5">
        <v>232.51027999999999</v>
      </c>
      <c r="Q26" s="12">
        <f t="shared" si="1"/>
        <v>1766.20848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917.53102999999999</v>
      </c>
      <c r="L27" s="5">
        <v>209.86827</v>
      </c>
      <c r="M27" s="5">
        <v>208.88390000000001</v>
      </c>
      <c r="N27" s="5">
        <v>219.51512</v>
      </c>
      <c r="O27" s="5">
        <v>234.83537999999999</v>
      </c>
      <c r="Q27" s="12">
        <f t="shared" si="1"/>
        <v>1790.6337000000001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249.34844000000001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2254.7127099999998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1223.4499000000001</v>
      </c>
      <c r="L29" s="5">
        <v>249.97181</v>
      </c>
      <c r="M29" s="5">
        <v>248.79933</v>
      </c>
      <c r="N29" s="5">
        <v>261.46206999999998</v>
      </c>
      <c r="O29" s="5">
        <v>279.01233999999999</v>
      </c>
      <c r="Q29" s="12">
        <f t="shared" si="1"/>
        <v>2262.6954500000002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1339.0993000000001</v>
      </c>
      <c r="L30" s="5">
        <v>261.81585999999999</v>
      </c>
      <c r="M30" s="5">
        <v>260.58783</v>
      </c>
      <c r="N30" s="5">
        <v>273.85055</v>
      </c>
      <c r="O30" s="5">
        <v>279.01233999999999</v>
      </c>
      <c r="Q30" s="12">
        <f t="shared" si="1"/>
        <v>2414.3658800000003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1312.3173999999999</v>
      </c>
      <c r="L31" s="5">
        <v>251.34322</v>
      </c>
      <c r="M31" s="5">
        <v>250.16432</v>
      </c>
      <c r="N31" s="5">
        <v>262.89652999999998</v>
      </c>
      <c r="O31" s="5">
        <v>268.13085999999998</v>
      </c>
      <c r="Q31" s="12">
        <f t="shared" si="1"/>
        <v>2344.8523299999997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803.45960000000002</v>
      </c>
      <c r="L32" s="5">
        <v>52.363169999999997</v>
      </c>
      <c r="M32" s="5">
        <v>52.117570000000001</v>
      </c>
      <c r="N32" s="5">
        <v>54.770110000000003</v>
      </c>
      <c r="O32" s="5">
        <v>61.382710000000003</v>
      </c>
      <c r="Q32" s="12">
        <f t="shared" si="1"/>
        <v>1024.0931600000001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763.28661999999997</v>
      </c>
      <c r="L33" s="5">
        <v>49.745012000000003</v>
      </c>
      <c r="M33" s="5">
        <v>49.511690999999999</v>
      </c>
      <c r="N33" s="5">
        <v>52.031604000000002</v>
      </c>
      <c r="O33" s="5">
        <v>58.313574000000003</v>
      </c>
      <c r="Q33" s="12">
        <f t="shared" si="1"/>
        <v>972.88850100000002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18819.479581999996</v>
      </c>
      <c r="M37">
        <f>SUM(N20:O33)</f>
        <v>5654.1953880000001</v>
      </c>
    </row>
    <row r="38" spans="1:20">
      <c r="A38" s="4">
        <v>2</v>
      </c>
      <c r="B38" s="7">
        <f>B37+(K20-B20)</f>
        <v>39.304805500000043</v>
      </c>
      <c r="C38" s="7">
        <f>C37+L20-C20</f>
        <v>9.5601760000000127</v>
      </c>
      <c r="D38" s="7">
        <f>D37+M20-D20</f>
        <v>9.5153316999999902</v>
      </c>
      <c r="E38" s="7">
        <f>E37+N20-E20</f>
        <v>9.9996138000000201</v>
      </c>
      <c r="F38" s="7">
        <f>F37+O20-F20</f>
        <v>10.697500999999988</v>
      </c>
    </row>
    <row r="39" spans="1:20">
      <c r="A39" s="4">
        <v>3</v>
      </c>
      <c r="B39" s="7">
        <f t="shared" ref="B39:B51" si="2">B38+(K21-B21)</f>
        <v>45.200521000000094</v>
      </c>
      <c r="C39" s="7">
        <f t="shared" ref="C39:C51" si="3">C38+L21-C21</f>
        <v>8.6041620000000023</v>
      </c>
      <c r="D39" s="7">
        <f t="shared" ref="D39:D51" si="4">D38+M21-D21</f>
        <v>8.5637943999999777</v>
      </c>
      <c r="E39" s="7">
        <f t="shared" ref="E39:E51" si="5">E38+N21-E21</f>
        <v>8.9996476000000314</v>
      </c>
      <c r="F39" s="7">
        <f t="shared" ref="F39:F51" si="6">F38+O21-F21</f>
        <v>12.302121999999997</v>
      </c>
      <c r="I39" t="s">
        <v>26</v>
      </c>
    </row>
    <row r="40" spans="1:20">
      <c r="A40" s="4">
        <v>4</v>
      </c>
      <c r="B40" s="7">
        <f t="shared" si="2"/>
        <v>45.200522800000158</v>
      </c>
      <c r="C40" s="7">
        <f t="shared" si="3"/>
        <v>8.6041644000000019</v>
      </c>
      <c r="D40" s="7">
        <f t="shared" si="4"/>
        <v>8.5637908999999866</v>
      </c>
      <c r="E40" s="7">
        <f t="shared" si="5"/>
        <v>8.9996480000000361</v>
      </c>
      <c r="F40" s="7">
        <f t="shared" si="6"/>
        <v>12.302126699999974</v>
      </c>
    </row>
    <row r="41" spans="1:20">
      <c r="A41" s="4">
        <v>5</v>
      </c>
      <c r="B41" s="7">
        <f t="shared" si="2"/>
        <v>47.460544600000162</v>
      </c>
      <c r="C41" s="7">
        <f t="shared" si="3"/>
        <v>9.8947867999999914</v>
      </c>
      <c r="D41" s="7">
        <f t="shared" si="4"/>
        <v>9.8483573999999976</v>
      </c>
      <c r="E41" s="7">
        <f t="shared" si="5"/>
        <v>10.349538400000029</v>
      </c>
      <c r="F41" s="7">
        <f t="shared" si="6"/>
        <v>11.071911399999976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47.460544600000162</v>
      </c>
      <c r="C42" s="7">
        <f t="shared" si="3"/>
        <v>9.8947867999999914</v>
      </c>
      <c r="D42" s="7">
        <f t="shared" si="4"/>
        <v>9.8483573999999976</v>
      </c>
      <c r="E42" s="7">
        <f t="shared" si="5"/>
        <v>10.349538400000029</v>
      </c>
      <c r="F42" s="7">
        <f t="shared" si="6"/>
        <v>11.071911399999976</v>
      </c>
      <c r="I42" s="11">
        <v>1</v>
      </c>
      <c r="J42" s="11">
        <f>B37+K20</f>
        <v>825.40083000000004</v>
      </c>
      <c r="K42" s="11" t="s">
        <v>28</v>
      </c>
      <c r="L42" s="11">
        <f>B20</f>
        <v>786.0960245</v>
      </c>
      <c r="N42" s="11">
        <f>C37+L20</f>
        <v>200.76364000000001</v>
      </c>
      <c r="O42" s="11" t="s">
        <v>28</v>
      </c>
      <c r="P42" s="11">
        <f>C20</f>
        <v>191.203464</v>
      </c>
      <c r="R42" s="11">
        <f>D37+M20</f>
        <v>199.821969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45.087524600000165</v>
      </c>
      <c r="C43" s="7">
        <f t="shared" si="3"/>
        <v>10.389526799999999</v>
      </c>
      <c r="D43" s="7">
        <f t="shared" si="4"/>
        <v>10.340777400000007</v>
      </c>
      <c r="E43" s="7">
        <f t="shared" si="5"/>
        <v>10.867078400000025</v>
      </c>
      <c r="F43" s="7">
        <f t="shared" si="6"/>
        <v>11.625501399999962</v>
      </c>
      <c r="I43" s="11">
        <v>2</v>
      </c>
      <c r="J43" s="11">
        <f t="shared" ref="J43:J55" si="7">B38+K21</f>
        <v>831.29654550000009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199.807626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198.87043169999998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45.087522500000205</v>
      </c>
      <c r="C44" s="7">
        <f t="shared" si="3"/>
        <v>10.389522299999982</v>
      </c>
      <c r="D44" s="7">
        <f t="shared" si="4"/>
        <v>10.340779400000002</v>
      </c>
      <c r="E44" s="7">
        <f t="shared" si="5"/>
        <v>10.867074400000035</v>
      </c>
      <c r="F44" s="7">
        <f t="shared" si="6"/>
        <v>11.625500499999958</v>
      </c>
      <c r="I44" s="11">
        <v>3</v>
      </c>
      <c r="J44" s="11">
        <f t="shared" si="7"/>
        <v>949.21095100000014</v>
      </c>
      <c r="K44" s="11" t="s">
        <v>28</v>
      </c>
      <c r="L44" s="11">
        <f t="shared" si="8"/>
        <v>904.01042819999998</v>
      </c>
      <c r="N44" s="11">
        <f t="shared" si="9"/>
        <v>180.68728200000001</v>
      </c>
      <c r="O44" s="11" t="s">
        <v>28</v>
      </c>
      <c r="P44" s="11">
        <f t="shared" si="10"/>
        <v>172.08311760000001</v>
      </c>
      <c r="R44" s="11">
        <f t="shared" si="11"/>
        <v>179.83976439999998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60.868150400000218</v>
      </c>
      <c r="C45" s="7">
        <f t="shared" si="3"/>
        <v>12.467427799999967</v>
      </c>
      <c r="D45" s="7">
        <f t="shared" si="4"/>
        <v>12.408941400000003</v>
      </c>
      <c r="E45" s="7">
        <f t="shared" si="5"/>
        <v>13.040490400000039</v>
      </c>
      <c r="F45" s="7">
        <f t="shared" si="6"/>
        <v>13.950599599999947</v>
      </c>
      <c r="I45" s="11">
        <v>4</v>
      </c>
      <c r="J45" s="11">
        <f t="shared" si="7"/>
        <v>951.47097280000014</v>
      </c>
      <c r="K45" s="11" t="s">
        <v>28</v>
      </c>
      <c r="L45" s="11">
        <f t="shared" si="8"/>
        <v>904.01042819999998</v>
      </c>
      <c r="N45" s="11">
        <f t="shared" si="9"/>
        <v>181.9779044</v>
      </c>
      <c r="O45" s="11" t="s">
        <v>28</v>
      </c>
      <c r="P45" s="11">
        <f t="shared" si="10"/>
        <v>172.08311760000001</v>
      </c>
      <c r="R45" s="11">
        <f t="shared" si="11"/>
        <v>181.12433089999999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60.868107400000213</v>
      </c>
      <c r="C46" s="7">
        <f t="shared" si="3"/>
        <v>12.467430399999984</v>
      </c>
      <c r="D46" s="7">
        <f t="shared" si="4"/>
        <v>12.408945800000026</v>
      </c>
      <c r="E46" s="7">
        <f t="shared" si="5"/>
        <v>13.040485600000011</v>
      </c>
      <c r="F46" s="7">
        <f t="shared" si="6"/>
        <v>13.950602499999889</v>
      </c>
      <c r="I46" s="11">
        <v>5</v>
      </c>
      <c r="J46" s="11">
        <f t="shared" si="7"/>
        <v>996.6714446000002</v>
      </c>
      <c r="K46" s="11" t="s">
        <v>28</v>
      </c>
      <c r="L46" s="11">
        <f t="shared" si="8"/>
        <v>949.21090000000004</v>
      </c>
      <c r="N46" s="11">
        <f t="shared" si="9"/>
        <v>207.79038679999999</v>
      </c>
      <c r="O46" s="11" t="s">
        <v>28</v>
      </c>
      <c r="P46" s="11">
        <f t="shared" si="10"/>
        <v>197.8956</v>
      </c>
      <c r="R46" s="11">
        <f t="shared" si="11"/>
        <v>206.8157574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66.954964400000222</v>
      </c>
      <c r="C47" s="7">
        <f t="shared" si="3"/>
        <v>13.090803000000022</v>
      </c>
      <c r="D47" s="7">
        <f t="shared" si="4"/>
        <v>13.029390200000023</v>
      </c>
      <c r="E47" s="7">
        <f t="shared" si="5"/>
        <v>13.69251079999998</v>
      </c>
      <c r="F47" s="7">
        <f t="shared" si="6"/>
        <v>13.950605399999858</v>
      </c>
      <c r="I47" s="11">
        <v>6</v>
      </c>
      <c r="J47" s="11">
        <f t="shared" si="7"/>
        <v>994.2984246000002</v>
      </c>
      <c r="K47" s="11" t="s">
        <v>28</v>
      </c>
      <c r="L47" s="11">
        <f t="shared" si="8"/>
        <v>949.21090000000004</v>
      </c>
      <c r="N47" s="11">
        <f t="shared" si="9"/>
        <v>208.2851268</v>
      </c>
      <c r="O47" s="11" t="s">
        <v>28</v>
      </c>
      <c r="P47" s="11">
        <f t="shared" si="10"/>
        <v>197.8956</v>
      </c>
      <c r="R47" s="11">
        <f t="shared" si="11"/>
        <v>207.30817740000001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66.954917400000227</v>
      </c>
      <c r="C48" s="7">
        <f t="shared" si="3"/>
        <v>13.090803699999981</v>
      </c>
      <c r="D48" s="7">
        <f t="shared" si="4"/>
        <v>13.029390300000045</v>
      </c>
      <c r="E48" s="7">
        <f t="shared" si="5"/>
        <v>13.692513799999972</v>
      </c>
      <c r="F48" s="7">
        <f t="shared" si="6"/>
        <v>13.950608299999828</v>
      </c>
      <c r="I48" s="11">
        <v>7</v>
      </c>
      <c r="J48" s="11">
        <f t="shared" si="7"/>
        <v>946.83792460000018</v>
      </c>
      <c r="K48" s="11" t="s">
        <v>28</v>
      </c>
      <c r="L48" s="11">
        <f t="shared" si="8"/>
        <v>901.75040209999997</v>
      </c>
      <c r="N48" s="11">
        <f t="shared" si="9"/>
        <v>218.17988679999999</v>
      </c>
      <c r="O48" s="11" t="s">
        <v>28</v>
      </c>
      <c r="P48" s="11">
        <f t="shared" si="10"/>
        <v>207.79036450000001</v>
      </c>
      <c r="R48" s="11">
        <f t="shared" si="11"/>
        <v>217.15651740000001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40.172970400000054</v>
      </c>
      <c r="C49" s="7">
        <f t="shared" si="3"/>
        <v>2.6181644000000119</v>
      </c>
      <c r="D49" s="7">
        <f t="shared" si="4"/>
        <v>2.6058804000000464</v>
      </c>
      <c r="E49" s="7">
        <f t="shared" si="5"/>
        <v>2.7384967999999503</v>
      </c>
      <c r="F49" s="7">
        <f t="shared" si="6"/>
        <v>3.0691311999997879</v>
      </c>
      <c r="I49" s="11">
        <v>8</v>
      </c>
      <c r="J49" s="11">
        <f t="shared" si="7"/>
        <v>962.61855250000019</v>
      </c>
      <c r="K49" s="11" t="s">
        <v>28</v>
      </c>
      <c r="L49" s="11">
        <f t="shared" si="8"/>
        <v>901.75040209999997</v>
      </c>
      <c r="N49" s="11">
        <f t="shared" si="9"/>
        <v>220.25779229999998</v>
      </c>
      <c r="O49" s="11" t="s">
        <v>28</v>
      </c>
      <c r="P49" s="11">
        <f t="shared" si="10"/>
        <v>207.79036450000001</v>
      </c>
      <c r="R49" s="11">
        <f t="shared" si="11"/>
        <v>219.22467940000001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40.172970400000054</v>
      </c>
      <c r="C50" s="7">
        <f t="shared" si="3"/>
        <v>2.6181644000000119</v>
      </c>
      <c r="D50" s="7">
        <f t="shared" si="4"/>
        <v>2.6058804000000464</v>
      </c>
      <c r="E50" s="7">
        <f t="shared" si="5"/>
        <v>2.7384967999999503</v>
      </c>
      <c r="F50" s="7">
        <f t="shared" si="6"/>
        <v>3.0691311999997879</v>
      </c>
      <c r="I50" s="11">
        <v>9</v>
      </c>
      <c r="J50" s="11">
        <f t="shared" si="7"/>
        <v>1278.2311504000004</v>
      </c>
      <c r="K50" s="11" t="s">
        <v>28</v>
      </c>
      <c r="L50" s="11">
        <f t="shared" si="8"/>
        <v>1217.3630430000001</v>
      </c>
      <c r="N50" s="11">
        <f t="shared" si="9"/>
        <v>261.81586779999998</v>
      </c>
      <c r="O50" s="11" t="s">
        <v>28</v>
      </c>
      <c r="P50" s="11">
        <f t="shared" si="10"/>
        <v>249.34843739999999</v>
      </c>
      <c r="R50" s="11">
        <f t="shared" si="11"/>
        <v>260.58783140000003</v>
      </c>
      <c r="S50" s="11" t="s">
        <v>28</v>
      </c>
      <c r="T50" s="11">
        <f t="shared" si="12"/>
        <v>248.1788856</v>
      </c>
    </row>
    <row r="51" spans="1:20">
      <c r="A51" s="4">
        <v>15</v>
      </c>
      <c r="B51" s="7">
        <f t="shared" si="2"/>
        <v>-9.5999999984996975E-6</v>
      </c>
      <c r="C51" s="7">
        <f t="shared" si="3"/>
        <v>6.4000000179476046E-6</v>
      </c>
      <c r="D51" s="7">
        <f t="shared" si="4"/>
        <v>1.4000000447822458E-6</v>
      </c>
      <c r="E51" s="7">
        <f t="shared" si="5"/>
        <v>-9.2000000506686774E-6</v>
      </c>
      <c r="F51" s="7">
        <f t="shared" si="6"/>
        <v>-4.8000002124126695E-6</v>
      </c>
      <c r="I51" s="11">
        <v>10</v>
      </c>
      <c r="J51" s="11">
        <f t="shared" si="7"/>
        <v>1284.3180074000002</v>
      </c>
      <c r="K51" s="11" t="s">
        <v>28</v>
      </c>
      <c r="L51" s="11">
        <f t="shared" si="8"/>
        <v>1217.3630430000001</v>
      </c>
      <c r="N51" s="11">
        <f t="shared" si="9"/>
        <v>262.43924040000002</v>
      </c>
      <c r="O51" s="11" t="s">
        <v>28</v>
      </c>
      <c r="P51" s="11">
        <f t="shared" si="10"/>
        <v>249.34843739999999</v>
      </c>
      <c r="R51" s="11">
        <f t="shared" si="11"/>
        <v>261.20827580000002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1406.0542644000002</v>
      </c>
      <c r="K52" s="11" t="s">
        <v>28</v>
      </c>
      <c r="L52" s="11">
        <f t="shared" si="8"/>
        <v>1339.0993470000001</v>
      </c>
      <c r="N52" s="11">
        <f t="shared" si="9"/>
        <v>274.90666299999998</v>
      </c>
      <c r="O52" s="11" t="s">
        <v>28</v>
      </c>
      <c r="P52" s="11">
        <f t="shared" si="10"/>
        <v>261.8158593</v>
      </c>
      <c r="R52" s="11">
        <f t="shared" si="11"/>
        <v>273.61722020000002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1379.2723174000002</v>
      </c>
      <c r="K53" s="11" t="s">
        <v>28</v>
      </c>
      <c r="L53" s="11">
        <f t="shared" si="8"/>
        <v>1339.0993470000001</v>
      </c>
      <c r="N53" s="11">
        <f t="shared" si="9"/>
        <v>264.43402370000001</v>
      </c>
      <c r="O53" s="11" t="s">
        <v>28</v>
      </c>
      <c r="P53" s="11">
        <f t="shared" si="10"/>
        <v>261.8158593</v>
      </c>
      <c r="R53" s="11">
        <f t="shared" si="11"/>
        <v>263.19371030000002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843.63257040000008</v>
      </c>
      <c r="K54" s="11" t="s">
        <v>28</v>
      </c>
      <c r="L54" s="11">
        <f t="shared" si="8"/>
        <v>803.45960000000002</v>
      </c>
      <c r="N54" s="11">
        <f t="shared" si="9"/>
        <v>54.981334400000009</v>
      </c>
      <c r="O54" s="11" t="s">
        <v>28</v>
      </c>
      <c r="P54" s="11">
        <f t="shared" si="10"/>
        <v>52.363169999999997</v>
      </c>
      <c r="R54" s="11">
        <f t="shared" si="11"/>
        <v>54.723450400000047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803.45959040000002</v>
      </c>
      <c r="K55" s="11"/>
      <c r="L55" s="11">
        <f t="shared" si="8"/>
        <v>803.45960000000002</v>
      </c>
      <c r="N55" s="11">
        <f t="shared" si="9"/>
        <v>52.363176400000015</v>
      </c>
      <c r="O55" s="11" t="s">
        <v>28</v>
      </c>
      <c r="P55" s="11">
        <f t="shared" si="10"/>
        <v>52.363169999999997</v>
      </c>
      <c r="R55" s="11">
        <f t="shared" si="11"/>
        <v>52.117571400000045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209.99198000000001</v>
      </c>
      <c r="K57" s="11" t="s">
        <v>28</v>
      </c>
      <c r="L57" s="11">
        <f>E20</f>
        <v>199.99236619999999</v>
      </c>
      <c r="N57" s="11">
        <f>F37+O20</f>
        <v>224.64760999999999</v>
      </c>
      <c r="O57" s="11" t="s">
        <v>28</v>
      </c>
      <c r="P57" s="11">
        <f>F20</f>
        <v>213.950109</v>
      </c>
      <c r="R57" s="3">
        <f>O20</f>
        <v>124.64761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208.99201380000002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226.25223099999999</v>
      </c>
      <c r="O58" s="11" t="s">
        <v>28</v>
      </c>
      <c r="P58" s="11">
        <f t="shared" ref="P58:P70" si="16">F21</f>
        <v>213.950109</v>
      </c>
      <c r="R58" s="3">
        <f t="shared" ref="R58:R70" si="17">O21</f>
        <v>215.55473000000001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188.99277760000004</v>
      </c>
      <c r="K59" s="11" t="s">
        <v>28</v>
      </c>
      <c r="L59" s="11">
        <f t="shared" si="14"/>
        <v>179.9931296</v>
      </c>
      <c r="N59" s="11">
        <f t="shared" si="15"/>
        <v>258.34475199999997</v>
      </c>
      <c r="O59" s="11" t="s">
        <v>28</v>
      </c>
      <c r="P59" s="11">
        <f t="shared" si="16"/>
        <v>246.0426253</v>
      </c>
      <c r="R59" s="3">
        <f t="shared" si="17"/>
        <v>246.04263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190.34266800000003</v>
      </c>
      <c r="K60" s="11" t="s">
        <v>28</v>
      </c>
      <c r="L60" s="11">
        <f t="shared" si="14"/>
        <v>179.9931296</v>
      </c>
      <c r="N60" s="11">
        <f t="shared" si="15"/>
        <v>257.11453669999997</v>
      </c>
      <c r="O60" s="11" t="s">
        <v>28</v>
      </c>
      <c r="P60" s="11">
        <f t="shared" si="16"/>
        <v>246.0426253</v>
      </c>
      <c r="R60" s="3">
        <f t="shared" si="17"/>
        <v>244.81241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217.34053840000004</v>
      </c>
      <c r="K61" s="11" t="s">
        <v>28</v>
      </c>
      <c r="L61" s="11">
        <f t="shared" si="14"/>
        <v>206.99100000000001</v>
      </c>
      <c r="N61" s="11">
        <f t="shared" si="15"/>
        <v>232.51031139999998</v>
      </c>
      <c r="O61" s="11" t="s">
        <v>28</v>
      </c>
      <c r="P61" s="11">
        <f t="shared" si="16"/>
        <v>221.4384</v>
      </c>
      <c r="R61" s="3">
        <f t="shared" si="17"/>
        <v>221.4384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217.85807840000004</v>
      </c>
      <c r="K62" s="11" t="s">
        <v>28</v>
      </c>
      <c r="L62" s="11">
        <f t="shared" si="14"/>
        <v>206.99100000000001</v>
      </c>
      <c r="N62" s="11">
        <f t="shared" si="15"/>
        <v>233.06390139999996</v>
      </c>
      <c r="O62" s="11" t="s">
        <v>28</v>
      </c>
      <c r="P62" s="11">
        <f t="shared" si="16"/>
        <v>221.4384</v>
      </c>
      <c r="R62" s="3">
        <f t="shared" si="17"/>
        <v>221.99198999999999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228.20877840000003</v>
      </c>
      <c r="K63" s="11" t="s">
        <v>28</v>
      </c>
      <c r="L63" s="11">
        <f t="shared" si="14"/>
        <v>217.34170399999999</v>
      </c>
      <c r="N63" s="11">
        <f t="shared" si="15"/>
        <v>244.13578139999996</v>
      </c>
      <c r="O63" s="11" t="s">
        <v>28</v>
      </c>
      <c r="P63" s="11">
        <f t="shared" si="16"/>
        <v>232.5102809</v>
      </c>
      <c r="R63" s="3">
        <f t="shared" si="17"/>
        <v>232.51027999999999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230.38219440000003</v>
      </c>
      <c r="K64" s="11" t="s">
        <v>28</v>
      </c>
      <c r="L64" s="11">
        <f t="shared" si="14"/>
        <v>217.34170399999999</v>
      </c>
      <c r="N64" s="11">
        <f t="shared" si="15"/>
        <v>246.46088049999994</v>
      </c>
      <c r="O64" s="11" t="s">
        <v>28</v>
      </c>
      <c r="P64" s="11">
        <f t="shared" si="16"/>
        <v>232.5102809</v>
      </c>
      <c r="R64" s="3">
        <f t="shared" si="17"/>
        <v>234.83537999999999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273.85053040000003</v>
      </c>
      <c r="K65" s="11" t="s">
        <v>28</v>
      </c>
      <c r="L65" s="11">
        <f t="shared" si="14"/>
        <v>260.81004480000001</v>
      </c>
      <c r="N65" s="11">
        <f t="shared" si="15"/>
        <v>292.96293959999991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274.50255559999999</v>
      </c>
      <c r="K66" s="11" t="s">
        <v>28</v>
      </c>
      <c r="L66" s="11">
        <f t="shared" si="14"/>
        <v>260.81004480000001</v>
      </c>
      <c r="N66" s="11">
        <f t="shared" si="15"/>
        <v>292.96294249999988</v>
      </c>
      <c r="O66" s="11" t="s">
        <v>28</v>
      </c>
      <c r="P66" s="11">
        <f t="shared" si="16"/>
        <v>279.01233710000002</v>
      </c>
      <c r="R66" s="3">
        <f t="shared" si="17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287.54306079999998</v>
      </c>
      <c r="K67" s="11" t="s">
        <v>28</v>
      </c>
      <c r="L67" s="11">
        <f t="shared" si="14"/>
        <v>273.85054700000001</v>
      </c>
      <c r="N67" s="11">
        <f t="shared" si="15"/>
        <v>292.96294539999985</v>
      </c>
      <c r="O67" s="11" t="s">
        <v>28</v>
      </c>
      <c r="P67" s="11">
        <f t="shared" si="16"/>
        <v>279.01233710000002</v>
      </c>
      <c r="R67" s="3">
        <f t="shared" si="17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276.58904379999996</v>
      </c>
      <c r="K68" s="11" t="s">
        <v>28</v>
      </c>
      <c r="L68" s="11">
        <f t="shared" si="14"/>
        <v>273.85054700000001</v>
      </c>
      <c r="N68" s="11">
        <f t="shared" si="15"/>
        <v>282.08146829999981</v>
      </c>
      <c r="O68" s="11" t="s">
        <v>28</v>
      </c>
      <c r="P68" s="11">
        <f t="shared" si="16"/>
        <v>279.01233710000002</v>
      </c>
      <c r="R68" s="3">
        <f t="shared" si="17"/>
        <v>268.13085999999998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57.508606799999953</v>
      </c>
      <c r="K69" s="11" t="s">
        <v>28</v>
      </c>
      <c r="L69" s="11">
        <f t="shared" si="14"/>
        <v>54.770110000000003</v>
      </c>
      <c r="N69" s="11">
        <f t="shared" si="15"/>
        <v>64.451841199999791</v>
      </c>
      <c r="O69" s="11"/>
      <c r="P69" s="11">
        <f t="shared" si="16"/>
        <v>61.382710000000003</v>
      </c>
      <c r="R69" s="3">
        <f t="shared" si="17"/>
        <v>61.382710000000003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54.770100799999952</v>
      </c>
      <c r="L70" s="11">
        <f t="shared" si="14"/>
        <v>54.770110000000003</v>
      </c>
      <c r="N70" s="11">
        <f t="shared" si="15"/>
        <v>61.382705199999791</v>
      </c>
      <c r="P70" s="11">
        <f t="shared" si="16"/>
        <v>61.382710000000003</v>
      </c>
      <c r="R70" s="3">
        <f t="shared" si="17"/>
        <v>58.313574000000003</v>
      </c>
      <c r="T70" s="3">
        <v>0</v>
      </c>
    </row>
    <row r="71" spans="3:20">
      <c r="C71">
        <v>1</v>
      </c>
      <c r="D71" s="3">
        <f>K20</f>
        <v>725.40083000000004</v>
      </c>
      <c r="E71" s="3" t="s">
        <v>28</v>
      </c>
      <c r="F71" s="3">
        <v>0</v>
      </c>
      <c r="H71" s="3">
        <f>L20</f>
        <v>100.76364</v>
      </c>
      <c r="I71" s="3" t="s">
        <v>28</v>
      </c>
      <c r="J71" s="3">
        <v>0</v>
      </c>
      <c r="L71" s="3">
        <f>M20</f>
        <v>99.821968999999996</v>
      </c>
      <c r="M71" s="3" t="s">
        <v>28</v>
      </c>
      <c r="N71" s="3">
        <v>0</v>
      </c>
      <c r="P71" s="3">
        <f>N20</f>
        <v>109.99198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791.99174000000005</v>
      </c>
      <c r="E72" s="3" t="s">
        <v>28</v>
      </c>
      <c r="F72" s="3">
        <v>0</v>
      </c>
      <c r="H72" s="3">
        <f t="shared" ref="H72:H84" si="19">L21</f>
        <v>190.24744999999999</v>
      </c>
      <c r="I72" s="3" t="s">
        <v>28</v>
      </c>
      <c r="J72" s="3">
        <v>0</v>
      </c>
      <c r="L72" s="3">
        <f t="shared" ref="L72:L84" si="20">M21</f>
        <v>189.35509999999999</v>
      </c>
      <c r="M72" s="3" t="s">
        <v>28</v>
      </c>
      <c r="N72" s="3">
        <v>0</v>
      </c>
      <c r="P72" s="3">
        <f t="shared" ref="P72:P84" si="21">N21</f>
        <v>198.9924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904.01043000000004</v>
      </c>
      <c r="E73" s="3" t="s">
        <v>28</v>
      </c>
      <c r="F73" s="3">
        <v>0</v>
      </c>
      <c r="H73" s="3">
        <f t="shared" si="19"/>
        <v>172.08312000000001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179.99313000000001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906.27044999999998</v>
      </c>
      <c r="E74" s="3" t="s">
        <v>28</v>
      </c>
      <c r="F74" s="3">
        <v>0</v>
      </c>
      <c r="H74" s="3">
        <f t="shared" si="19"/>
        <v>173.37374</v>
      </c>
      <c r="I74" s="3" t="s">
        <v>28</v>
      </c>
      <c r="J74" s="3">
        <v>0</v>
      </c>
      <c r="L74" s="3">
        <f t="shared" si="20"/>
        <v>172.56054</v>
      </c>
      <c r="M74" s="3" t="s">
        <v>28</v>
      </c>
      <c r="N74" s="3">
        <v>0</v>
      </c>
      <c r="P74" s="3">
        <f t="shared" si="21"/>
        <v>181.34302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949.21090000000004</v>
      </c>
      <c r="E75" s="3" t="s">
        <v>28</v>
      </c>
      <c r="F75" s="3">
        <v>0</v>
      </c>
      <c r="H75" s="3">
        <f t="shared" si="19"/>
        <v>197.8956</v>
      </c>
      <c r="I75" s="3" t="s">
        <v>28</v>
      </c>
      <c r="J75" s="3">
        <v>0</v>
      </c>
      <c r="L75" s="3">
        <f t="shared" si="20"/>
        <v>196.9674</v>
      </c>
      <c r="M75" s="3" t="s">
        <v>28</v>
      </c>
      <c r="N75" s="3">
        <v>0</v>
      </c>
      <c r="P75" s="3">
        <f t="shared" si="21"/>
        <v>206.99100000000001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946.83788000000004</v>
      </c>
      <c r="E76" s="3" t="s">
        <v>28</v>
      </c>
      <c r="F76" s="3">
        <v>0</v>
      </c>
      <c r="H76" s="3">
        <f t="shared" si="19"/>
        <v>198.39034000000001</v>
      </c>
      <c r="I76" s="3" t="s">
        <v>28</v>
      </c>
      <c r="J76" s="3">
        <v>0</v>
      </c>
      <c r="L76" s="3">
        <f t="shared" si="20"/>
        <v>197.45982000000001</v>
      </c>
      <c r="M76" s="3" t="s">
        <v>28</v>
      </c>
      <c r="N76" s="3">
        <v>0</v>
      </c>
      <c r="P76" s="3">
        <f t="shared" si="21"/>
        <v>207.50854000000001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901.75040000000001</v>
      </c>
      <c r="E77" s="3" t="s">
        <v>28</v>
      </c>
      <c r="F77" s="3">
        <v>0</v>
      </c>
      <c r="H77" s="3">
        <f t="shared" si="19"/>
        <v>207.79035999999999</v>
      </c>
      <c r="I77" s="3" t="s">
        <v>28</v>
      </c>
      <c r="J77" s="3">
        <v>0</v>
      </c>
      <c r="L77" s="3">
        <f t="shared" si="20"/>
        <v>206.81574000000001</v>
      </c>
      <c r="M77" s="3" t="s">
        <v>28</v>
      </c>
      <c r="N77" s="3">
        <v>0</v>
      </c>
      <c r="P77" s="3">
        <f t="shared" si="21"/>
        <v>217.3417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917.53102999999999</v>
      </c>
      <c r="E78" s="3" t="s">
        <v>28</v>
      </c>
      <c r="F78" s="3">
        <v>0</v>
      </c>
      <c r="H78" s="3">
        <f t="shared" si="19"/>
        <v>209.86827</v>
      </c>
      <c r="I78" s="3" t="s">
        <v>28</v>
      </c>
      <c r="J78" s="3">
        <v>0</v>
      </c>
      <c r="L78" s="3">
        <f t="shared" si="20"/>
        <v>208.88390000000001</v>
      </c>
      <c r="M78" s="3" t="s">
        <v>28</v>
      </c>
      <c r="N78" s="3">
        <v>0</v>
      </c>
      <c r="P78" s="3">
        <f t="shared" si="21"/>
        <v>219.51512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249.34844000000001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1223.4499000000001</v>
      </c>
      <c r="E80" s="3" t="s">
        <v>28</v>
      </c>
      <c r="F80" s="3">
        <v>0</v>
      </c>
      <c r="H80" s="3">
        <f t="shared" si="19"/>
        <v>249.97181</v>
      </c>
      <c r="I80" s="3" t="s">
        <v>28</v>
      </c>
      <c r="J80" s="3">
        <v>0</v>
      </c>
      <c r="L80" s="3">
        <f t="shared" si="20"/>
        <v>248.79933</v>
      </c>
      <c r="M80" s="3" t="s">
        <v>28</v>
      </c>
      <c r="N80" s="3">
        <v>0</v>
      </c>
      <c r="P80" s="3">
        <f t="shared" si="21"/>
        <v>261.46206999999998</v>
      </c>
      <c r="Q80" s="3" t="s">
        <v>28</v>
      </c>
      <c r="R80" s="3">
        <v>0</v>
      </c>
    </row>
    <row r="81" spans="3:20">
      <c r="C81">
        <v>11</v>
      </c>
      <c r="D81" s="3">
        <f t="shared" si="18"/>
        <v>1339.0993000000001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260.58783</v>
      </c>
      <c r="M81" s="3" t="s">
        <v>28</v>
      </c>
      <c r="N81" s="3">
        <v>0</v>
      </c>
      <c r="P81" s="3">
        <f t="shared" si="21"/>
        <v>273.85055</v>
      </c>
      <c r="Q81" s="3" t="s">
        <v>28</v>
      </c>
      <c r="R81" s="3">
        <v>0</v>
      </c>
    </row>
    <row r="82" spans="3:20">
      <c r="C82">
        <v>12</v>
      </c>
      <c r="D82" s="3">
        <f t="shared" si="18"/>
        <v>1312.3173999999999</v>
      </c>
      <c r="E82" s="3" t="s">
        <v>28</v>
      </c>
      <c r="F82" s="3">
        <v>0</v>
      </c>
      <c r="H82" s="3">
        <f t="shared" si="19"/>
        <v>251.34322</v>
      </c>
      <c r="I82" s="3" t="s">
        <v>28</v>
      </c>
      <c r="J82" s="3">
        <v>0</v>
      </c>
      <c r="L82" s="3">
        <f t="shared" si="20"/>
        <v>250.16432</v>
      </c>
      <c r="M82" s="3" t="s">
        <v>28</v>
      </c>
      <c r="N82" s="3">
        <v>0</v>
      </c>
      <c r="P82" s="3">
        <f t="shared" si="21"/>
        <v>262.89652999999998</v>
      </c>
      <c r="Q82" s="3" t="s">
        <v>28</v>
      </c>
      <c r="R82" s="3">
        <v>0</v>
      </c>
    </row>
    <row r="83" spans="3:20">
      <c r="C83">
        <v>13</v>
      </c>
      <c r="D83" s="3">
        <f t="shared" si="18"/>
        <v>803.45960000000002</v>
      </c>
      <c r="E83" s="3" t="s">
        <v>28</v>
      </c>
      <c r="F83" s="3">
        <v>0</v>
      </c>
      <c r="H83" s="3">
        <f t="shared" si="19"/>
        <v>52.363169999999997</v>
      </c>
      <c r="I83" s="3" t="s">
        <v>28</v>
      </c>
      <c r="J83" s="3">
        <v>0</v>
      </c>
      <c r="L83" s="3">
        <f t="shared" si="20"/>
        <v>52.117570000000001</v>
      </c>
      <c r="M83" s="3" t="s">
        <v>28</v>
      </c>
      <c r="N83" s="3">
        <v>0</v>
      </c>
      <c r="P83" s="3">
        <f t="shared" si="21"/>
        <v>54.770110000000003</v>
      </c>
      <c r="Q83" s="3" t="s">
        <v>28</v>
      </c>
      <c r="R83" s="3">
        <v>0</v>
      </c>
    </row>
    <row r="84" spans="3:20">
      <c r="C84">
        <v>14</v>
      </c>
      <c r="D84" s="3">
        <f t="shared" si="18"/>
        <v>763.28661999999997</v>
      </c>
      <c r="E84" s="3" t="s">
        <v>28</v>
      </c>
      <c r="F84" s="3">
        <v>0</v>
      </c>
      <c r="H84" s="3">
        <f t="shared" si="19"/>
        <v>49.745012000000003</v>
      </c>
      <c r="I84" s="3" t="s">
        <v>28</v>
      </c>
      <c r="J84" s="3">
        <v>0</v>
      </c>
      <c r="L84" s="3">
        <f t="shared" si="20"/>
        <v>49.511690999999999</v>
      </c>
      <c r="M84" s="3" t="s">
        <v>28</v>
      </c>
      <c r="N84" s="3">
        <v>0</v>
      </c>
      <c r="P84" s="3">
        <f t="shared" si="21"/>
        <v>52.031604000000002</v>
      </c>
      <c r="Q84" s="3" t="s">
        <v>28</v>
      </c>
      <c r="R84" s="3">
        <v>0</v>
      </c>
    </row>
    <row r="86" spans="3:20">
      <c r="C86" t="s">
        <v>37</v>
      </c>
    </row>
    <row r="88" spans="3:20">
      <c r="C88">
        <v>1</v>
      </c>
      <c r="D88" s="10">
        <f>B37</f>
        <v>100</v>
      </c>
      <c r="E88" s="10" t="s">
        <v>28</v>
      </c>
      <c r="F88" s="10">
        <f>B20*T88</f>
        <v>39.304801225000006</v>
      </c>
      <c r="H88" s="10">
        <f>C37</f>
        <v>100</v>
      </c>
      <c r="I88" s="10" t="s">
        <v>28</v>
      </c>
      <c r="J88" s="10">
        <f>C20*T88</f>
        <v>9.5601731999999995</v>
      </c>
      <c r="L88" s="10">
        <f>D37</f>
        <v>100</v>
      </c>
      <c r="M88" s="10" t="s">
        <v>28</v>
      </c>
      <c r="N88" s="10">
        <f>D20*T88</f>
        <v>9.5153318650000003</v>
      </c>
      <c r="P88" s="10">
        <f>E37</f>
        <v>100</v>
      </c>
      <c r="Q88" s="10" t="s">
        <v>28</v>
      </c>
      <c r="R88" s="10">
        <f>E20*T88</f>
        <v>9.9996183100000007</v>
      </c>
      <c r="T88">
        <f>0.05</f>
        <v>0.05</v>
      </c>
    </row>
    <row r="89" spans="3:20">
      <c r="C89">
        <v>2</v>
      </c>
      <c r="D89" s="10">
        <f t="shared" ref="D89:D102" si="22">B38</f>
        <v>39.304805500000043</v>
      </c>
      <c r="E89" s="10"/>
      <c r="F89" s="10">
        <f t="shared" ref="F89:F102" si="23">B21*T89</f>
        <v>39.304801225000006</v>
      </c>
      <c r="H89" s="10">
        <f t="shared" ref="H89:H101" si="24">C38</f>
        <v>9.5601760000000127</v>
      </c>
      <c r="I89" s="10" t="s">
        <v>28</v>
      </c>
      <c r="J89" s="10">
        <f t="shared" ref="J89:J102" si="25">C21*T89</f>
        <v>9.5601731999999995</v>
      </c>
      <c r="L89" s="10">
        <f t="shared" ref="L89:L102" si="26">D38</f>
        <v>9.5153316999999902</v>
      </c>
      <c r="M89" s="10" t="s">
        <v>28</v>
      </c>
      <c r="N89" s="10">
        <f t="shared" ref="N89:N102" si="27">D21*T89</f>
        <v>9.5153318650000003</v>
      </c>
      <c r="P89" s="10">
        <f t="shared" ref="P89:P102" si="28">E38</f>
        <v>9.9996138000000201</v>
      </c>
      <c r="Q89" s="10" t="s">
        <v>28</v>
      </c>
      <c r="R89" s="10">
        <f t="shared" ref="R89:R102" si="29">E21*T89</f>
        <v>9.9996183100000007</v>
      </c>
      <c r="T89">
        <f t="shared" ref="T89:T102" si="30">0.05</f>
        <v>0.05</v>
      </c>
    </row>
    <row r="90" spans="3:20">
      <c r="C90">
        <v>3</v>
      </c>
      <c r="D90" s="10">
        <f t="shared" si="22"/>
        <v>45.200521000000094</v>
      </c>
      <c r="E90" s="10"/>
      <c r="F90" s="10">
        <f t="shared" si="23"/>
        <v>45.20052141</v>
      </c>
      <c r="H90" s="10">
        <f t="shared" si="24"/>
        <v>8.6041620000000023</v>
      </c>
      <c r="I90" s="10" t="s">
        <v>28</v>
      </c>
      <c r="J90" s="10">
        <f t="shared" si="25"/>
        <v>8.6041558800000004</v>
      </c>
      <c r="L90" s="10">
        <f t="shared" si="26"/>
        <v>8.5637943999999777</v>
      </c>
      <c r="M90" s="10" t="s">
        <v>28</v>
      </c>
      <c r="N90" s="10">
        <f t="shared" si="27"/>
        <v>8.5637986749999992</v>
      </c>
      <c r="P90" s="10">
        <f t="shared" si="28"/>
        <v>8.9996476000000314</v>
      </c>
      <c r="Q90" s="10" t="s">
        <v>28</v>
      </c>
      <c r="R90" s="10">
        <f t="shared" si="29"/>
        <v>8.9996564800000005</v>
      </c>
      <c r="T90">
        <f t="shared" si="30"/>
        <v>0.05</v>
      </c>
    </row>
    <row r="91" spans="3:20">
      <c r="C91">
        <v>4</v>
      </c>
      <c r="D91" s="10">
        <f t="shared" si="22"/>
        <v>45.200522800000158</v>
      </c>
      <c r="E91" s="10"/>
      <c r="F91" s="10">
        <f t="shared" si="23"/>
        <v>45.20052141</v>
      </c>
      <c r="H91" s="10">
        <f t="shared" si="24"/>
        <v>8.6041644000000019</v>
      </c>
      <c r="I91" s="10" t="s">
        <v>28</v>
      </c>
      <c r="J91" s="10">
        <f t="shared" si="25"/>
        <v>8.6041558800000004</v>
      </c>
      <c r="L91" s="10">
        <f t="shared" si="26"/>
        <v>8.5637908999999866</v>
      </c>
      <c r="M91" s="10" t="s">
        <v>28</v>
      </c>
      <c r="N91" s="10">
        <f t="shared" si="27"/>
        <v>8.5637986749999992</v>
      </c>
      <c r="P91" s="10">
        <f t="shared" si="28"/>
        <v>8.9996480000000361</v>
      </c>
      <c r="Q91" s="10" t="s">
        <v>28</v>
      </c>
      <c r="R91" s="10">
        <f t="shared" si="29"/>
        <v>8.9996564800000005</v>
      </c>
      <c r="T91">
        <f t="shared" si="30"/>
        <v>0.05</v>
      </c>
    </row>
    <row r="92" spans="3:20">
      <c r="C92">
        <v>5</v>
      </c>
      <c r="D92" s="10">
        <f t="shared" si="22"/>
        <v>47.460544600000162</v>
      </c>
      <c r="E92" s="10"/>
      <c r="F92" s="10">
        <f t="shared" si="23"/>
        <v>47.460545000000003</v>
      </c>
      <c r="H92" s="10">
        <f t="shared" si="24"/>
        <v>9.8947867999999914</v>
      </c>
      <c r="I92" s="10" t="s">
        <v>28</v>
      </c>
      <c r="J92" s="10">
        <f t="shared" si="25"/>
        <v>9.8947800000000008</v>
      </c>
      <c r="L92" s="10">
        <f t="shared" si="26"/>
        <v>9.8483573999999976</v>
      </c>
      <c r="M92" s="10" t="s">
        <v>28</v>
      </c>
      <c r="N92" s="10">
        <f t="shared" si="27"/>
        <v>9.848370000000001</v>
      </c>
      <c r="P92" s="10">
        <f t="shared" si="28"/>
        <v>10.349538400000029</v>
      </c>
      <c r="Q92" s="10" t="s">
        <v>28</v>
      </c>
      <c r="R92" s="10">
        <f t="shared" si="29"/>
        <v>10.349550000000001</v>
      </c>
      <c r="T92">
        <f t="shared" si="30"/>
        <v>0.05</v>
      </c>
    </row>
    <row r="93" spans="3:20">
      <c r="C93">
        <v>6</v>
      </c>
      <c r="D93" s="10">
        <f t="shared" si="22"/>
        <v>47.460544600000162</v>
      </c>
      <c r="E93" s="10"/>
      <c r="F93" s="10">
        <f t="shared" si="23"/>
        <v>47.460545000000003</v>
      </c>
      <c r="H93" s="10">
        <f t="shared" si="24"/>
        <v>9.8947867999999914</v>
      </c>
      <c r="I93" s="10" t="s">
        <v>28</v>
      </c>
      <c r="J93" s="10">
        <f t="shared" si="25"/>
        <v>9.8947800000000008</v>
      </c>
      <c r="L93" s="10">
        <f t="shared" si="26"/>
        <v>9.8483573999999976</v>
      </c>
      <c r="M93" s="10" t="s">
        <v>28</v>
      </c>
      <c r="N93" s="10">
        <f t="shared" si="27"/>
        <v>9.848370000000001</v>
      </c>
      <c r="P93" s="10">
        <f t="shared" si="28"/>
        <v>10.349538400000029</v>
      </c>
      <c r="Q93" s="10" t="s">
        <v>28</v>
      </c>
      <c r="R93" s="10">
        <f t="shared" si="29"/>
        <v>10.349550000000001</v>
      </c>
      <c r="T93">
        <f t="shared" si="30"/>
        <v>0.05</v>
      </c>
    </row>
    <row r="94" spans="3:20">
      <c r="C94">
        <v>7</v>
      </c>
      <c r="D94" s="10">
        <f t="shared" si="22"/>
        <v>45.087524600000165</v>
      </c>
      <c r="E94" s="10"/>
      <c r="F94" s="10">
        <f t="shared" si="23"/>
        <v>45.087520105000003</v>
      </c>
      <c r="H94" s="10">
        <f t="shared" si="24"/>
        <v>10.389526799999999</v>
      </c>
      <c r="I94" s="10" t="s">
        <v>28</v>
      </c>
      <c r="J94" s="10">
        <f t="shared" si="25"/>
        <v>10.389518225000002</v>
      </c>
      <c r="L94" s="10">
        <f t="shared" si="26"/>
        <v>10.340777400000007</v>
      </c>
      <c r="M94" s="10" t="s">
        <v>28</v>
      </c>
      <c r="N94" s="10">
        <f t="shared" si="27"/>
        <v>10.340786900000001</v>
      </c>
      <c r="P94" s="10">
        <f t="shared" si="28"/>
        <v>10.867078400000025</v>
      </c>
      <c r="Q94" s="10" t="s">
        <v>28</v>
      </c>
      <c r="R94" s="10">
        <f t="shared" si="29"/>
        <v>10.8670852</v>
      </c>
      <c r="T94">
        <f t="shared" si="30"/>
        <v>0.05</v>
      </c>
    </row>
    <row r="95" spans="3:20">
      <c r="C95">
        <v>8</v>
      </c>
      <c r="D95" s="10">
        <f t="shared" si="22"/>
        <v>45.087522500000205</v>
      </c>
      <c r="E95" s="10"/>
      <c r="F95" s="10">
        <f t="shared" si="23"/>
        <v>45.087520105000003</v>
      </c>
      <c r="H95" s="10">
        <f t="shared" si="24"/>
        <v>10.389522299999982</v>
      </c>
      <c r="I95" s="10" t="s">
        <v>28</v>
      </c>
      <c r="J95" s="10">
        <f t="shared" si="25"/>
        <v>10.389518225000002</v>
      </c>
      <c r="L95" s="10">
        <f t="shared" si="26"/>
        <v>10.340779400000002</v>
      </c>
      <c r="M95" s="10" t="s">
        <v>28</v>
      </c>
      <c r="N95" s="10">
        <f t="shared" si="27"/>
        <v>10.340786900000001</v>
      </c>
      <c r="P95" s="10">
        <f t="shared" si="28"/>
        <v>10.867074400000035</v>
      </c>
      <c r="Q95" s="10" t="s">
        <v>28</v>
      </c>
      <c r="R95" s="10">
        <f t="shared" si="29"/>
        <v>10.8670852</v>
      </c>
      <c r="T95">
        <f t="shared" si="30"/>
        <v>0.05</v>
      </c>
    </row>
    <row r="96" spans="3:20">
      <c r="C96">
        <v>9</v>
      </c>
      <c r="D96" s="10">
        <f t="shared" si="22"/>
        <v>60.868150400000218</v>
      </c>
      <c r="E96" s="10"/>
      <c r="F96" s="10">
        <f t="shared" si="23"/>
        <v>60.868152150000007</v>
      </c>
      <c r="H96" s="10">
        <f t="shared" si="24"/>
        <v>12.467427799999967</v>
      </c>
      <c r="I96" s="10" t="s">
        <v>28</v>
      </c>
      <c r="J96" s="10">
        <f t="shared" si="25"/>
        <v>12.467421870000001</v>
      </c>
      <c r="L96" s="10">
        <f t="shared" si="26"/>
        <v>12.408941400000003</v>
      </c>
      <c r="M96" s="10" t="s">
        <v>28</v>
      </c>
      <c r="N96" s="10">
        <f t="shared" si="27"/>
        <v>12.40894428</v>
      </c>
      <c r="P96" s="10">
        <f t="shared" si="28"/>
        <v>13.040490400000039</v>
      </c>
      <c r="Q96" s="10" t="s">
        <v>28</v>
      </c>
      <c r="R96" s="10">
        <f t="shared" si="29"/>
        <v>13.040502240000002</v>
      </c>
      <c r="T96">
        <f t="shared" si="30"/>
        <v>0.05</v>
      </c>
    </row>
    <row r="97" spans="3:20">
      <c r="C97">
        <v>10</v>
      </c>
      <c r="D97" s="10">
        <f t="shared" si="22"/>
        <v>60.868107400000213</v>
      </c>
      <c r="E97" s="10"/>
      <c r="F97" s="10">
        <f t="shared" si="23"/>
        <v>60.868152150000007</v>
      </c>
      <c r="H97" s="10">
        <f t="shared" si="24"/>
        <v>12.467430399999984</v>
      </c>
      <c r="I97" s="10" t="s">
        <v>28</v>
      </c>
      <c r="J97" s="10">
        <f t="shared" si="25"/>
        <v>12.467421870000001</v>
      </c>
      <c r="L97" s="10">
        <f t="shared" si="26"/>
        <v>12.408945800000026</v>
      </c>
      <c r="M97" s="10" t="s">
        <v>28</v>
      </c>
      <c r="N97" s="10">
        <f t="shared" si="27"/>
        <v>12.40894428</v>
      </c>
      <c r="P97" s="10">
        <f t="shared" si="28"/>
        <v>13.040485600000011</v>
      </c>
      <c r="Q97" s="10" t="s">
        <v>28</v>
      </c>
      <c r="R97" s="10">
        <f t="shared" si="29"/>
        <v>13.040502240000002</v>
      </c>
      <c r="T97">
        <f t="shared" si="30"/>
        <v>0.05</v>
      </c>
    </row>
    <row r="98" spans="3:20">
      <c r="C98">
        <v>11</v>
      </c>
      <c r="D98" s="10">
        <f t="shared" si="22"/>
        <v>66.954964400000222</v>
      </c>
      <c r="E98" s="10"/>
      <c r="F98" s="10">
        <f t="shared" si="23"/>
        <v>66.954967350000004</v>
      </c>
      <c r="H98" s="10">
        <f t="shared" si="24"/>
        <v>13.090803000000022</v>
      </c>
      <c r="I98" s="10" t="s">
        <v>28</v>
      </c>
      <c r="J98" s="10">
        <f t="shared" si="25"/>
        <v>13.090792965</v>
      </c>
      <c r="L98" s="10">
        <f t="shared" si="26"/>
        <v>13.029390200000023</v>
      </c>
      <c r="M98" s="10" t="s">
        <v>28</v>
      </c>
      <c r="N98" s="10">
        <f t="shared" si="27"/>
        <v>13.029391494999999</v>
      </c>
      <c r="P98" s="10">
        <f t="shared" si="28"/>
        <v>13.69251079999998</v>
      </c>
      <c r="Q98" s="10" t="s">
        <v>28</v>
      </c>
      <c r="R98" s="10">
        <f t="shared" si="29"/>
        <v>13.692527350000001</v>
      </c>
      <c r="T98">
        <f t="shared" si="30"/>
        <v>0.05</v>
      </c>
    </row>
    <row r="99" spans="3:20">
      <c r="C99">
        <v>12</v>
      </c>
      <c r="D99" s="10">
        <f t="shared" si="22"/>
        <v>66.954917400000227</v>
      </c>
      <c r="E99" s="10"/>
      <c r="F99" s="10">
        <f t="shared" si="23"/>
        <v>66.954967350000004</v>
      </c>
      <c r="H99" s="10">
        <f t="shared" si="24"/>
        <v>13.090803699999981</v>
      </c>
      <c r="I99" s="10" t="s">
        <v>28</v>
      </c>
      <c r="J99" s="10">
        <f t="shared" si="25"/>
        <v>13.090792965</v>
      </c>
      <c r="L99" s="10">
        <f t="shared" si="26"/>
        <v>13.029390300000045</v>
      </c>
      <c r="M99" s="10" t="s">
        <v>28</v>
      </c>
      <c r="N99" s="10">
        <f t="shared" si="27"/>
        <v>13.029391494999999</v>
      </c>
      <c r="P99" s="10">
        <f t="shared" si="28"/>
        <v>13.692513799999972</v>
      </c>
      <c r="Q99" s="10" t="s">
        <v>28</v>
      </c>
      <c r="R99" s="10">
        <f t="shared" si="29"/>
        <v>13.692527350000001</v>
      </c>
      <c r="T99">
        <f t="shared" si="30"/>
        <v>0.05</v>
      </c>
    </row>
    <row r="100" spans="3:20">
      <c r="C100">
        <v>13</v>
      </c>
      <c r="D100" s="10">
        <f t="shared" si="22"/>
        <v>40.172970400000054</v>
      </c>
      <c r="E100" s="10"/>
      <c r="F100" s="10">
        <f t="shared" si="23"/>
        <v>40.172980000000003</v>
      </c>
      <c r="H100" s="10">
        <f t="shared" si="24"/>
        <v>2.6181644000000119</v>
      </c>
      <c r="I100" s="10" t="s">
        <v>28</v>
      </c>
      <c r="J100" s="10">
        <f t="shared" si="25"/>
        <v>2.6181584999999998</v>
      </c>
      <c r="L100" s="10">
        <f t="shared" si="26"/>
        <v>2.6058804000000464</v>
      </c>
      <c r="M100" s="10" t="s">
        <v>28</v>
      </c>
      <c r="N100" s="10">
        <f t="shared" si="27"/>
        <v>2.6058785000000002</v>
      </c>
      <c r="P100" s="10">
        <f t="shared" si="28"/>
        <v>2.7384967999999503</v>
      </c>
      <c r="Q100" s="10" t="s">
        <v>28</v>
      </c>
      <c r="R100" s="10">
        <f t="shared" si="29"/>
        <v>2.7385055000000005</v>
      </c>
      <c r="T100">
        <f t="shared" si="30"/>
        <v>0.05</v>
      </c>
    </row>
    <row r="101" spans="3:20">
      <c r="C101">
        <v>14</v>
      </c>
      <c r="D101" s="10">
        <f t="shared" si="22"/>
        <v>40.172970400000054</v>
      </c>
      <c r="E101" s="10"/>
      <c r="F101" s="10">
        <f t="shared" si="23"/>
        <v>40.172980000000003</v>
      </c>
      <c r="H101" s="10">
        <f t="shared" si="24"/>
        <v>2.6181644000000119</v>
      </c>
      <c r="I101" s="10" t="s">
        <v>28</v>
      </c>
      <c r="J101" s="10">
        <f t="shared" si="25"/>
        <v>2.6181584999999998</v>
      </c>
      <c r="L101" s="10">
        <f t="shared" si="26"/>
        <v>2.6058804000000464</v>
      </c>
      <c r="M101" s="10"/>
      <c r="N101" s="10">
        <f t="shared" si="27"/>
        <v>2.6058785000000002</v>
      </c>
      <c r="P101" s="10">
        <f t="shared" si="28"/>
        <v>2.7384967999999503</v>
      </c>
      <c r="Q101" s="10"/>
      <c r="R101" s="10">
        <f t="shared" si="29"/>
        <v>2.7385055000000005</v>
      </c>
      <c r="T101">
        <f t="shared" si="30"/>
        <v>0.05</v>
      </c>
    </row>
    <row r="102" spans="3:20">
      <c r="C102">
        <v>15</v>
      </c>
      <c r="D102" s="10">
        <f t="shared" si="22"/>
        <v>-9.5999999984996975E-6</v>
      </c>
      <c r="F102" s="10">
        <f t="shared" si="23"/>
        <v>0</v>
      </c>
      <c r="H102" s="10">
        <f>C51</f>
        <v>6.4000000179476046E-6</v>
      </c>
      <c r="J102" s="10">
        <f t="shared" si="25"/>
        <v>0</v>
      </c>
      <c r="L102" s="10">
        <f t="shared" si="26"/>
        <v>1.4000000447822458E-6</v>
      </c>
      <c r="N102" s="10">
        <f t="shared" si="27"/>
        <v>0</v>
      </c>
      <c r="P102" s="10">
        <f t="shared" si="28"/>
        <v>-9.2000000506686774E-6</v>
      </c>
      <c r="R102" s="10">
        <f t="shared" si="29"/>
        <v>0</v>
      </c>
      <c r="T102">
        <f t="shared" si="30"/>
        <v>0.05</v>
      </c>
    </row>
    <row r="104" spans="3:20">
      <c r="G104">
        <v>1</v>
      </c>
      <c r="H104" s="10">
        <f>F37</f>
        <v>100</v>
      </c>
      <c r="I104" s="10" t="s">
        <v>28</v>
      </c>
      <c r="J104" s="10">
        <f>F20*T88</f>
        <v>10.697505450000001</v>
      </c>
    </row>
    <row r="105" spans="3:20">
      <c r="G105">
        <v>2</v>
      </c>
      <c r="H105" s="10">
        <f t="shared" ref="H105:H118" si="31">F38</f>
        <v>10.697500999999988</v>
      </c>
      <c r="I105" s="10" t="s">
        <v>28</v>
      </c>
      <c r="J105" s="10">
        <f t="shared" ref="J105:J118" si="32">F21*T89</f>
        <v>10.697505450000001</v>
      </c>
    </row>
    <row r="106" spans="3:20">
      <c r="G106">
        <v>3</v>
      </c>
      <c r="H106" s="10">
        <f t="shared" si="31"/>
        <v>12.302121999999997</v>
      </c>
      <c r="I106" s="10" t="s">
        <v>28</v>
      </c>
      <c r="J106" s="10">
        <f t="shared" si="32"/>
        <v>12.302131265</v>
      </c>
    </row>
    <row r="107" spans="3:20">
      <c r="G107">
        <v>4</v>
      </c>
      <c r="H107" s="10">
        <f t="shared" si="31"/>
        <v>12.302126699999974</v>
      </c>
      <c r="I107" s="10" t="s">
        <v>28</v>
      </c>
      <c r="J107" s="10">
        <f t="shared" si="32"/>
        <v>12.302131265</v>
      </c>
    </row>
    <row r="108" spans="3:20">
      <c r="G108">
        <v>5</v>
      </c>
      <c r="H108" s="10">
        <f t="shared" si="31"/>
        <v>11.071911399999976</v>
      </c>
      <c r="I108" s="10" t="s">
        <v>28</v>
      </c>
      <c r="J108" s="10">
        <f t="shared" si="32"/>
        <v>11.07192</v>
      </c>
    </row>
    <row r="109" spans="3:20">
      <c r="G109">
        <v>6</v>
      </c>
      <c r="H109" s="10">
        <f t="shared" si="31"/>
        <v>11.071911399999976</v>
      </c>
      <c r="I109" s="10" t="s">
        <v>28</v>
      </c>
      <c r="J109" s="10">
        <f t="shared" si="32"/>
        <v>11.07192</v>
      </c>
    </row>
    <row r="110" spans="3:20">
      <c r="G110">
        <v>7</v>
      </c>
      <c r="H110" s="10">
        <f t="shared" si="31"/>
        <v>11.625501399999962</v>
      </c>
      <c r="I110" s="10" t="s">
        <v>28</v>
      </c>
      <c r="J110" s="10">
        <f t="shared" si="32"/>
        <v>11.625514045000001</v>
      </c>
    </row>
    <row r="111" spans="3:20">
      <c r="G111">
        <v>8</v>
      </c>
      <c r="H111" s="10">
        <f t="shared" si="31"/>
        <v>11.625500499999958</v>
      </c>
      <c r="I111" s="10" t="s">
        <v>28</v>
      </c>
      <c r="J111" s="10">
        <f t="shared" si="32"/>
        <v>11.625514045000001</v>
      </c>
    </row>
    <row r="112" spans="3:20">
      <c r="G112">
        <v>9</v>
      </c>
      <c r="H112" s="10">
        <f t="shared" si="31"/>
        <v>13.950599599999947</v>
      </c>
      <c r="I112" s="10" t="s">
        <v>28</v>
      </c>
      <c r="J112" s="10">
        <f t="shared" si="32"/>
        <v>13.950616855000002</v>
      </c>
    </row>
    <row r="113" spans="4:23">
      <c r="G113">
        <v>10</v>
      </c>
      <c r="H113" s="10">
        <f t="shared" si="31"/>
        <v>13.950602499999889</v>
      </c>
      <c r="I113" s="10" t="s">
        <v>28</v>
      </c>
      <c r="J113" s="10">
        <f t="shared" si="32"/>
        <v>13.950616855000002</v>
      </c>
    </row>
    <row r="114" spans="4:23">
      <c r="G114">
        <v>11</v>
      </c>
      <c r="H114" s="10">
        <f t="shared" si="31"/>
        <v>13.950605399999858</v>
      </c>
      <c r="I114" s="10" t="s">
        <v>28</v>
      </c>
      <c r="J114" s="10">
        <f t="shared" si="32"/>
        <v>13.950616855000002</v>
      </c>
    </row>
    <row r="115" spans="4:23">
      <c r="G115">
        <v>12</v>
      </c>
      <c r="H115" s="10">
        <f t="shared" si="31"/>
        <v>13.950608299999828</v>
      </c>
      <c r="I115" s="10" t="s">
        <v>28</v>
      </c>
      <c r="J115" s="10">
        <f t="shared" si="32"/>
        <v>13.950616855000002</v>
      </c>
    </row>
    <row r="116" spans="4:23">
      <c r="G116">
        <v>13</v>
      </c>
      <c r="H116" s="10">
        <f t="shared" si="31"/>
        <v>3.0691311999997879</v>
      </c>
      <c r="I116" s="10" t="s">
        <v>28</v>
      </c>
      <c r="J116" s="10">
        <f t="shared" si="32"/>
        <v>3.0691355000000002</v>
      </c>
    </row>
    <row r="117" spans="4:23">
      <c r="G117">
        <v>14</v>
      </c>
      <c r="H117" s="10">
        <f t="shared" si="31"/>
        <v>3.0691311999997879</v>
      </c>
      <c r="I117" s="10" t="s">
        <v>28</v>
      </c>
      <c r="J117" s="10">
        <f t="shared" si="32"/>
        <v>3.0691355000000002</v>
      </c>
    </row>
    <row r="118" spans="4:23">
      <c r="G118">
        <v>15</v>
      </c>
      <c r="H118" s="10">
        <f t="shared" si="31"/>
        <v>-4.8000002124126695E-6</v>
      </c>
      <c r="J118" s="10">
        <f t="shared" si="32"/>
        <v>0</v>
      </c>
    </row>
    <row r="119" spans="4:23">
      <c r="P119">
        <f>1</f>
        <v>1</v>
      </c>
    </row>
    <row r="120" spans="4:23">
      <c r="D120" t="s">
        <v>38</v>
      </c>
    </row>
    <row r="122" spans="4:23">
      <c r="D122">
        <v>1</v>
      </c>
      <c r="E122" s="13">
        <f>B37</f>
        <v>100</v>
      </c>
      <c r="F122" s="13" t="s">
        <v>34</v>
      </c>
      <c r="G122" s="13">
        <f>B20*P119</f>
        <v>786.0960245</v>
      </c>
      <c r="I122" s="13">
        <f>C37</f>
        <v>100</v>
      </c>
      <c r="J122" s="13" t="s">
        <v>34</v>
      </c>
      <c r="K122" s="13">
        <f>C20*P119</f>
        <v>191.203464</v>
      </c>
      <c r="M122" s="13">
        <f>D37</f>
        <v>100</v>
      </c>
      <c r="N122" s="13" t="s">
        <v>34</v>
      </c>
      <c r="O122" s="13">
        <f>D20*P119</f>
        <v>190.30663730000001</v>
      </c>
      <c r="Q122" s="13">
        <f>E37</f>
        <v>100</v>
      </c>
      <c r="R122" s="13" t="s">
        <v>34</v>
      </c>
      <c r="S122" s="13">
        <f>E20*P119</f>
        <v>199.99236619999999</v>
      </c>
      <c r="U122" s="13">
        <f>F37</f>
        <v>100</v>
      </c>
      <c r="V122" s="13" t="s">
        <v>34</v>
      </c>
      <c r="W122" s="13">
        <f>F20*P119</f>
        <v>213.950109</v>
      </c>
    </row>
    <row r="123" spans="4:23">
      <c r="D123">
        <v>2</v>
      </c>
      <c r="E123" s="13">
        <f t="shared" ref="E123:E136" si="33">B38</f>
        <v>39.304805500000043</v>
      </c>
      <c r="F123" s="13" t="s">
        <v>34</v>
      </c>
      <c r="G123" s="13">
        <f t="shared" ref="G123" si="34">B21</f>
        <v>786.0960245</v>
      </c>
      <c r="I123" s="13">
        <f t="shared" ref="I123:I136" si="35">C38</f>
        <v>9.5601760000000127</v>
      </c>
      <c r="J123" s="13" t="s">
        <v>34</v>
      </c>
      <c r="K123" s="13">
        <f t="shared" ref="K123" si="36">C21</f>
        <v>191.203464</v>
      </c>
      <c r="M123" s="13">
        <f t="shared" ref="M123:M136" si="37">D38</f>
        <v>9.5153316999999902</v>
      </c>
      <c r="N123" s="13" t="s">
        <v>34</v>
      </c>
      <c r="O123" s="13">
        <f>D21*P119</f>
        <v>190.30663730000001</v>
      </c>
      <c r="Q123" s="13">
        <f t="shared" ref="Q123:Q136" si="38">E38</f>
        <v>9.9996138000000201</v>
      </c>
      <c r="R123" s="13" t="s">
        <v>34</v>
      </c>
      <c r="S123" s="13">
        <f>E21*P119</f>
        <v>199.99236619999999</v>
      </c>
      <c r="U123" s="13">
        <f t="shared" ref="U123:U136" si="39">F38</f>
        <v>10.697500999999988</v>
      </c>
      <c r="V123" s="13" t="s">
        <v>34</v>
      </c>
      <c r="W123" s="13">
        <f>F21*P119</f>
        <v>213.950109</v>
      </c>
    </row>
    <row r="124" spans="4:23">
      <c r="D124">
        <v>3</v>
      </c>
      <c r="E124" s="13">
        <f t="shared" si="33"/>
        <v>45.200521000000094</v>
      </c>
      <c r="F124" s="13" t="s">
        <v>34</v>
      </c>
      <c r="G124" s="13">
        <f>B22*P119</f>
        <v>904.01042819999998</v>
      </c>
      <c r="I124" s="13">
        <f t="shared" si="35"/>
        <v>8.6041620000000023</v>
      </c>
      <c r="J124" s="13" t="s">
        <v>34</v>
      </c>
      <c r="K124" s="13">
        <f>C22*P119</f>
        <v>172.08311760000001</v>
      </c>
      <c r="M124" s="13">
        <f t="shared" si="37"/>
        <v>8.5637943999999777</v>
      </c>
      <c r="N124" s="13" t="s">
        <v>34</v>
      </c>
      <c r="O124" s="13">
        <f>D22*P119</f>
        <v>171.27597349999999</v>
      </c>
      <c r="Q124" s="13">
        <f t="shared" si="38"/>
        <v>8.9996476000000314</v>
      </c>
      <c r="R124" s="13" t="s">
        <v>34</v>
      </c>
      <c r="S124" s="13">
        <f>E22*P119</f>
        <v>179.9931296</v>
      </c>
      <c r="U124" s="13">
        <f t="shared" si="39"/>
        <v>12.302121999999997</v>
      </c>
      <c r="V124" s="13" t="s">
        <v>34</v>
      </c>
      <c r="W124" s="13">
        <f>F22*P119</f>
        <v>246.0426253</v>
      </c>
    </row>
    <row r="125" spans="4:23">
      <c r="D125">
        <v>4</v>
      </c>
      <c r="E125" s="13">
        <f t="shared" si="33"/>
        <v>45.200522800000158</v>
      </c>
      <c r="F125" s="13" t="s">
        <v>34</v>
      </c>
      <c r="G125" s="13">
        <f>B23*P119</f>
        <v>904.01042819999998</v>
      </c>
      <c r="I125" s="13">
        <f t="shared" si="35"/>
        <v>8.6041644000000019</v>
      </c>
      <c r="J125" s="13" t="s">
        <v>34</v>
      </c>
      <c r="K125" s="13">
        <f>C23*P119</f>
        <v>172.08311760000001</v>
      </c>
      <c r="M125" s="13">
        <f t="shared" si="37"/>
        <v>8.5637908999999866</v>
      </c>
      <c r="N125" s="13" t="s">
        <v>34</v>
      </c>
      <c r="O125" s="13">
        <f>D23*P119</f>
        <v>171.27597349999999</v>
      </c>
      <c r="Q125" s="13">
        <f t="shared" si="38"/>
        <v>8.9996480000000361</v>
      </c>
      <c r="R125" s="13" t="s">
        <v>34</v>
      </c>
      <c r="S125" s="13">
        <f>E23*P119</f>
        <v>179.9931296</v>
      </c>
      <c r="U125" s="13">
        <f t="shared" si="39"/>
        <v>12.302126699999974</v>
      </c>
      <c r="V125" s="13" t="s">
        <v>34</v>
      </c>
      <c r="W125" s="13">
        <f>F23*P119</f>
        <v>246.0426253</v>
      </c>
    </row>
    <row r="126" spans="4:23">
      <c r="D126">
        <v>5</v>
      </c>
      <c r="E126" s="13">
        <f t="shared" si="33"/>
        <v>47.460544600000162</v>
      </c>
      <c r="F126" s="13" t="s">
        <v>34</v>
      </c>
      <c r="G126" s="13">
        <f>B24*P119</f>
        <v>949.21090000000004</v>
      </c>
      <c r="I126" s="13">
        <f t="shared" si="35"/>
        <v>9.8947867999999914</v>
      </c>
      <c r="J126" s="13" t="s">
        <v>34</v>
      </c>
      <c r="K126" s="13">
        <f>C24*P119</f>
        <v>197.8956</v>
      </c>
      <c r="M126" s="13">
        <f t="shared" si="37"/>
        <v>9.8483573999999976</v>
      </c>
      <c r="N126" s="13" t="s">
        <v>34</v>
      </c>
      <c r="O126" s="13">
        <f>D24*P119</f>
        <v>196.9674</v>
      </c>
      <c r="Q126" s="13">
        <f t="shared" si="38"/>
        <v>10.349538400000029</v>
      </c>
      <c r="R126" s="13" t="s">
        <v>34</v>
      </c>
      <c r="S126" s="13">
        <f>E24*P119</f>
        <v>206.99100000000001</v>
      </c>
      <c r="U126" s="13">
        <f t="shared" si="39"/>
        <v>11.071911399999976</v>
      </c>
      <c r="V126" s="13" t="s">
        <v>34</v>
      </c>
      <c r="W126" s="13">
        <f>F24*P119</f>
        <v>221.4384</v>
      </c>
    </row>
    <row r="127" spans="4:23">
      <c r="D127">
        <v>6</v>
      </c>
      <c r="E127" s="13">
        <f t="shared" si="33"/>
        <v>47.460544600000162</v>
      </c>
      <c r="F127" s="13" t="s">
        <v>34</v>
      </c>
      <c r="G127" s="13">
        <f>B25*P119</f>
        <v>949.21090000000004</v>
      </c>
      <c r="I127" s="13">
        <f t="shared" si="35"/>
        <v>9.8947867999999914</v>
      </c>
      <c r="J127" s="13" t="s">
        <v>34</v>
      </c>
      <c r="K127" s="13">
        <f>C25*P119</f>
        <v>197.8956</v>
      </c>
      <c r="M127" s="13">
        <f t="shared" si="37"/>
        <v>9.8483573999999976</v>
      </c>
      <c r="N127" s="13" t="s">
        <v>34</v>
      </c>
      <c r="O127" s="13">
        <f>D25*P119</f>
        <v>196.9674</v>
      </c>
      <c r="Q127" s="13">
        <f t="shared" si="38"/>
        <v>10.349538400000029</v>
      </c>
      <c r="R127" s="13" t="s">
        <v>34</v>
      </c>
      <c r="S127" s="13">
        <f>E25*P119</f>
        <v>206.99100000000001</v>
      </c>
      <c r="U127" s="13">
        <f t="shared" si="39"/>
        <v>11.071911399999976</v>
      </c>
      <c r="V127" s="13" t="s">
        <v>34</v>
      </c>
      <c r="W127" s="13">
        <f>F25*P119</f>
        <v>221.4384</v>
      </c>
    </row>
    <row r="128" spans="4:23">
      <c r="D128">
        <v>7</v>
      </c>
      <c r="E128" s="13">
        <f t="shared" si="33"/>
        <v>45.087524600000165</v>
      </c>
      <c r="F128" s="13" t="s">
        <v>34</v>
      </c>
      <c r="G128" s="13">
        <f>B26*P119</f>
        <v>901.75040209999997</v>
      </c>
      <c r="I128" s="13">
        <f t="shared" si="35"/>
        <v>10.389526799999999</v>
      </c>
      <c r="J128" s="13" t="s">
        <v>34</v>
      </c>
      <c r="K128" s="13">
        <f>C26*P119</f>
        <v>207.79036450000001</v>
      </c>
      <c r="M128" s="13">
        <f t="shared" si="37"/>
        <v>10.340777400000007</v>
      </c>
      <c r="N128" s="13" t="s">
        <v>34</v>
      </c>
      <c r="O128" s="13">
        <f>D26*P119</f>
        <v>206.81573800000001</v>
      </c>
      <c r="Q128" s="13">
        <f t="shared" si="38"/>
        <v>10.867078400000025</v>
      </c>
      <c r="R128" s="13" t="s">
        <v>34</v>
      </c>
      <c r="S128" s="13">
        <f>E26*P119</f>
        <v>217.34170399999999</v>
      </c>
      <c r="U128" s="13">
        <f t="shared" si="39"/>
        <v>11.625501399999962</v>
      </c>
      <c r="V128" s="13" t="s">
        <v>34</v>
      </c>
      <c r="W128" s="13">
        <f>F26*P119</f>
        <v>232.5102809</v>
      </c>
    </row>
    <row r="129" spans="4:23">
      <c r="D129">
        <v>8</v>
      </c>
      <c r="E129" s="13">
        <f t="shared" si="33"/>
        <v>45.087522500000205</v>
      </c>
      <c r="F129" s="13" t="s">
        <v>34</v>
      </c>
      <c r="G129" s="13">
        <f>B27*P119</f>
        <v>901.75040209999997</v>
      </c>
      <c r="I129" s="13">
        <f t="shared" si="35"/>
        <v>10.389522299999982</v>
      </c>
      <c r="J129" s="13" t="s">
        <v>34</v>
      </c>
      <c r="K129" s="13">
        <f>C27*P119</f>
        <v>207.79036450000001</v>
      </c>
      <c r="M129" s="13">
        <f t="shared" si="37"/>
        <v>10.340779400000002</v>
      </c>
      <c r="N129" s="13" t="s">
        <v>34</v>
      </c>
      <c r="O129" s="13">
        <f>D27*P119</f>
        <v>206.81573800000001</v>
      </c>
      <c r="Q129" s="13">
        <f t="shared" si="38"/>
        <v>10.867074400000035</v>
      </c>
      <c r="R129" s="13" t="s">
        <v>34</v>
      </c>
      <c r="S129" s="13">
        <f>E27*P119</f>
        <v>217.34170399999999</v>
      </c>
      <c r="U129" s="13">
        <f t="shared" si="39"/>
        <v>11.625500499999958</v>
      </c>
      <c r="V129" s="13" t="s">
        <v>34</v>
      </c>
      <c r="W129" s="13">
        <f>F27*P119</f>
        <v>232.5102809</v>
      </c>
    </row>
    <row r="130" spans="4:23">
      <c r="D130">
        <v>9</v>
      </c>
      <c r="E130" s="13">
        <f t="shared" si="33"/>
        <v>60.868150400000218</v>
      </c>
      <c r="F130" s="13" t="s">
        <v>34</v>
      </c>
      <c r="G130" s="13">
        <f>B28*P119</f>
        <v>1217.3630430000001</v>
      </c>
      <c r="I130" s="13">
        <f t="shared" si="35"/>
        <v>12.467427799999967</v>
      </c>
      <c r="J130" s="13" t="s">
        <v>34</v>
      </c>
      <c r="K130" s="13">
        <f>C28*P119</f>
        <v>249.34843739999999</v>
      </c>
      <c r="M130" s="13">
        <f t="shared" si="37"/>
        <v>12.408941400000003</v>
      </c>
      <c r="N130" s="13" t="s">
        <v>34</v>
      </c>
      <c r="O130" s="13">
        <f>D28*P119</f>
        <v>248.1788856</v>
      </c>
      <c r="Q130" s="13">
        <f t="shared" si="38"/>
        <v>13.040490400000039</v>
      </c>
      <c r="R130" s="13" t="s">
        <v>34</v>
      </c>
      <c r="S130" s="13">
        <f>E28*P119</f>
        <v>260.81004480000001</v>
      </c>
      <c r="U130" s="13">
        <f t="shared" si="39"/>
        <v>13.950599599999947</v>
      </c>
      <c r="V130" s="13" t="s">
        <v>34</v>
      </c>
      <c r="W130" s="13">
        <f>F28*P119</f>
        <v>279.01233710000002</v>
      </c>
    </row>
    <row r="131" spans="4:23">
      <c r="D131">
        <v>10</v>
      </c>
      <c r="E131" s="13">
        <f t="shared" si="33"/>
        <v>60.868107400000213</v>
      </c>
      <c r="F131" s="13" t="s">
        <v>34</v>
      </c>
      <c r="G131" s="13">
        <f>B29*P119</f>
        <v>1217.3630430000001</v>
      </c>
      <c r="I131" s="13">
        <f t="shared" si="35"/>
        <v>12.467430399999984</v>
      </c>
      <c r="J131" s="13" t="s">
        <v>34</v>
      </c>
      <c r="K131" s="13">
        <f>C29*P119</f>
        <v>249.34843739999999</v>
      </c>
      <c r="M131" s="13">
        <f t="shared" si="37"/>
        <v>12.408945800000026</v>
      </c>
      <c r="N131" s="13" t="s">
        <v>34</v>
      </c>
      <c r="O131" s="13">
        <f>D29*P119</f>
        <v>248.1788856</v>
      </c>
      <c r="Q131" s="13">
        <f t="shared" si="38"/>
        <v>13.040485600000011</v>
      </c>
      <c r="R131" s="13" t="s">
        <v>34</v>
      </c>
      <c r="S131" s="13">
        <f>E29*P119</f>
        <v>260.81004480000001</v>
      </c>
      <c r="U131" s="13">
        <f t="shared" si="39"/>
        <v>13.950602499999889</v>
      </c>
      <c r="V131" s="13" t="s">
        <v>34</v>
      </c>
      <c r="W131" s="13">
        <f>F29*P119</f>
        <v>279.01233710000002</v>
      </c>
    </row>
    <row r="132" spans="4:23">
      <c r="D132">
        <v>11</v>
      </c>
      <c r="E132" s="13">
        <f t="shared" si="33"/>
        <v>66.954964400000222</v>
      </c>
      <c r="F132" s="13" t="s">
        <v>34</v>
      </c>
      <c r="G132" s="13">
        <f>B30*P119</f>
        <v>1339.0993470000001</v>
      </c>
      <c r="I132" s="13">
        <f t="shared" si="35"/>
        <v>13.090803000000022</v>
      </c>
      <c r="J132" s="13" t="s">
        <v>34</v>
      </c>
      <c r="K132" s="13">
        <f>C30*P119</f>
        <v>261.8158593</v>
      </c>
      <c r="M132" s="13">
        <f t="shared" si="37"/>
        <v>13.029390200000023</v>
      </c>
      <c r="N132" s="13" t="s">
        <v>34</v>
      </c>
      <c r="O132" s="13">
        <f>D30*P119</f>
        <v>260.58782989999997</v>
      </c>
      <c r="Q132" s="13">
        <f t="shared" si="38"/>
        <v>13.69251079999998</v>
      </c>
      <c r="R132" s="13" t="s">
        <v>34</v>
      </c>
      <c r="S132" s="13">
        <f>E30*P119</f>
        <v>273.85054700000001</v>
      </c>
      <c r="U132" s="13">
        <f t="shared" si="39"/>
        <v>13.950605399999858</v>
      </c>
      <c r="V132" s="13" t="s">
        <v>34</v>
      </c>
      <c r="W132" s="13">
        <f>F30*P119</f>
        <v>279.01233710000002</v>
      </c>
    </row>
    <row r="133" spans="4:23">
      <c r="D133">
        <v>12</v>
      </c>
      <c r="E133" s="13">
        <f t="shared" si="33"/>
        <v>66.954917400000227</v>
      </c>
      <c r="F133" s="13" t="s">
        <v>34</v>
      </c>
      <c r="G133" s="13">
        <f>B31*P119</f>
        <v>1339.0993470000001</v>
      </c>
      <c r="I133" s="13">
        <f t="shared" si="35"/>
        <v>13.090803699999981</v>
      </c>
      <c r="J133" s="13" t="s">
        <v>34</v>
      </c>
      <c r="K133" s="13">
        <f>C31*P119</f>
        <v>261.8158593</v>
      </c>
      <c r="M133" s="13">
        <f t="shared" si="37"/>
        <v>13.029390300000045</v>
      </c>
      <c r="N133" s="13" t="s">
        <v>34</v>
      </c>
      <c r="O133" s="13">
        <f>D31*P119</f>
        <v>260.58782989999997</v>
      </c>
      <c r="Q133" s="13">
        <f t="shared" si="38"/>
        <v>13.692513799999972</v>
      </c>
      <c r="R133" s="13" t="s">
        <v>34</v>
      </c>
      <c r="S133" s="13">
        <f>E31*P119</f>
        <v>273.85054700000001</v>
      </c>
      <c r="U133" s="13">
        <f t="shared" si="39"/>
        <v>13.950608299999828</v>
      </c>
      <c r="V133" s="13" t="s">
        <v>34</v>
      </c>
      <c r="W133" s="13">
        <f>F31*P119</f>
        <v>279.01233710000002</v>
      </c>
    </row>
    <row r="134" spans="4:23">
      <c r="D134">
        <v>13</v>
      </c>
      <c r="E134" s="13">
        <f t="shared" si="33"/>
        <v>40.172970400000054</v>
      </c>
      <c r="F134" s="13" t="s">
        <v>34</v>
      </c>
      <c r="G134" s="13">
        <f>B32*P119</f>
        <v>803.45960000000002</v>
      </c>
      <c r="I134" s="13">
        <f t="shared" si="35"/>
        <v>2.6181644000000119</v>
      </c>
      <c r="J134" s="13" t="s">
        <v>34</v>
      </c>
      <c r="K134" s="13">
        <f>C32*P119</f>
        <v>52.363169999999997</v>
      </c>
      <c r="M134" s="13">
        <f t="shared" si="37"/>
        <v>2.6058804000000464</v>
      </c>
      <c r="N134" s="13" t="s">
        <v>34</v>
      </c>
      <c r="O134" s="13">
        <f>D32*P119</f>
        <v>52.117570000000001</v>
      </c>
      <c r="Q134" s="13">
        <f t="shared" si="38"/>
        <v>2.7384967999999503</v>
      </c>
      <c r="R134" s="13" t="s">
        <v>34</v>
      </c>
      <c r="S134" s="13">
        <f>E32*P119</f>
        <v>54.770110000000003</v>
      </c>
      <c r="U134" s="13">
        <f t="shared" si="39"/>
        <v>3.0691311999997879</v>
      </c>
      <c r="V134" s="13" t="s">
        <v>34</v>
      </c>
      <c r="W134" s="13">
        <f>F32*P119</f>
        <v>61.382710000000003</v>
      </c>
    </row>
    <row r="135" spans="4:23">
      <c r="D135">
        <v>14</v>
      </c>
      <c r="E135" s="13">
        <f t="shared" si="33"/>
        <v>40.172970400000054</v>
      </c>
      <c r="F135" s="13" t="s">
        <v>34</v>
      </c>
      <c r="G135" s="13">
        <f>B33*P119</f>
        <v>803.45960000000002</v>
      </c>
      <c r="I135" s="13">
        <f t="shared" si="35"/>
        <v>2.6181644000000119</v>
      </c>
      <c r="J135" s="13" t="s">
        <v>34</v>
      </c>
      <c r="K135" s="13">
        <f>C33*P119</f>
        <v>52.363169999999997</v>
      </c>
      <c r="M135" s="13">
        <f t="shared" si="37"/>
        <v>2.6058804000000464</v>
      </c>
      <c r="N135" s="13" t="s">
        <v>34</v>
      </c>
      <c r="O135" s="13">
        <f>D33*P119</f>
        <v>52.117570000000001</v>
      </c>
      <c r="Q135" s="13">
        <f t="shared" si="38"/>
        <v>2.7384967999999503</v>
      </c>
      <c r="R135" s="13" t="s">
        <v>34</v>
      </c>
      <c r="S135" s="13">
        <f>E33*P119</f>
        <v>54.770110000000003</v>
      </c>
      <c r="U135" s="13">
        <f t="shared" si="39"/>
        <v>3.0691311999997879</v>
      </c>
      <c r="V135" s="13" t="s">
        <v>34</v>
      </c>
      <c r="W135" s="13">
        <f>F33*P119</f>
        <v>61.382710000000003</v>
      </c>
    </row>
    <row r="136" spans="4:23">
      <c r="D136">
        <v>15</v>
      </c>
      <c r="E136" s="13">
        <f t="shared" si="33"/>
        <v>-9.5999999984996975E-6</v>
      </c>
      <c r="G136" s="13">
        <f>B34*P119</f>
        <v>0</v>
      </c>
      <c r="I136" s="13">
        <f t="shared" si="35"/>
        <v>6.4000000179476046E-6</v>
      </c>
      <c r="K136" s="13">
        <f>C34*P119</f>
        <v>0</v>
      </c>
      <c r="M136" s="13">
        <f t="shared" si="37"/>
        <v>1.4000000447822458E-6</v>
      </c>
      <c r="O136" s="13">
        <f>D34*P119</f>
        <v>0</v>
      </c>
      <c r="Q136" s="13">
        <f t="shared" si="38"/>
        <v>-9.2000000506686774E-6</v>
      </c>
      <c r="S136" s="13">
        <f>E34*P119</f>
        <v>0</v>
      </c>
      <c r="U136" s="13">
        <f t="shared" si="39"/>
        <v>-4.8000002124126695E-6</v>
      </c>
      <c r="W136" s="13">
        <f>F34*P119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2017-12-09T10:21:05Z</dcterms:modified>
</cp:coreProperties>
</file>