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8o εξαμηνο\νικολαιδης\Ασκησεις\4h askhsh\"/>
    </mc:Choice>
  </mc:AlternateContent>
  <xr:revisionPtr revIDLastSave="0" documentId="13_ncr:1_{18BDC92F-29F4-488E-84DE-D852BE63809D}" xr6:coauthVersionLast="47" xr6:coauthVersionMax="47" xr10:uidLastSave="{00000000-0000-0000-0000-000000000000}"/>
  <bookViews>
    <workbookView xWindow="-108" yWindow="-108" windowWidth="23256" windowHeight="12576" activeTab="2" xr2:uid="{B1E1DD0C-934D-49C8-8858-5859CCCD73CF}"/>
  </bookViews>
  <sheets>
    <sheet name="Αποτελέσματα παροχών" sheetId="1" r:id="rId1"/>
    <sheet name="Υπολογισμός συντε. Ευαισθησίας" sheetId="2" r:id="rId2"/>
    <sheet name="Παρουσίαση αποτελεσμάτων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8" i="2" l="1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J14" i="2"/>
  <c r="I14" i="2"/>
  <c r="J6" i="2"/>
  <c r="I6" i="2"/>
  <c r="J5" i="2"/>
  <c r="I5" i="2"/>
  <c r="J3" i="2"/>
  <c r="I3" i="2"/>
  <c r="J2" i="2"/>
  <c r="I2" i="2"/>
  <c r="F5" i="2"/>
  <c r="E5" i="2" s="1"/>
  <c r="F6" i="2"/>
  <c r="E6" i="2" s="1"/>
  <c r="F7" i="2"/>
  <c r="E7" i="2" s="1"/>
  <c r="I7" i="2" s="1"/>
  <c r="F8" i="2"/>
  <c r="J8" i="2" s="1"/>
  <c r="F9" i="2"/>
  <c r="J9" i="2" s="1"/>
  <c r="F10" i="2"/>
  <c r="J10" i="2" s="1"/>
  <c r="F11" i="2"/>
  <c r="J11" i="2" s="1"/>
  <c r="F12" i="2"/>
  <c r="J12" i="2" s="1"/>
  <c r="F13" i="2"/>
  <c r="E13" i="2" s="1"/>
  <c r="I13" i="2" s="1"/>
  <c r="F14" i="2"/>
  <c r="E14" i="2" s="1"/>
  <c r="F15" i="2"/>
  <c r="J15" i="2" s="1"/>
  <c r="F16" i="2"/>
  <c r="J16" i="2" s="1"/>
  <c r="F17" i="2"/>
  <c r="J17" i="2" s="1"/>
  <c r="F18" i="2"/>
  <c r="J18" i="2" s="1"/>
  <c r="F4" i="2"/>
  <c r="E4" i="2" s="1"/>
  <c r="I4" i="2" s="1"/>
  <c r="R16" i="1"/>
  <c r="AH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E15" i="2" l="1"/>
  <c r="I15" i="2" s="1"/>
  <c r="E16" i="2"/>
  <c r="I16" i="2" s="1"/>
  <c r="E12" i="2"/>
  <c r="I12" i="2" s="1"/>
  <c r="J7" i="2"/>
  <c r="E17" i="2"/>
  <c r="I17" i="2" s="1"/>
  <c r="E11" i="2"/>
  <c r="I11" i="2" s="1"/>
  <c r="E9" i="2"/>
  <c r="I9" i="2" s="1"/>
  <c r="J4" i="2"/>
  <c r="E8" i="2"/>
  <c r="I8" i="2" s="1"/>
  <c r="E18" i="2"/>
  <c r="I18" i="2" s="1"/>
  <c r="E10" i="2"/>
  <c r="I10" i="2" s="1"/>
  <c r="J13" i="2"/>
</calcChain>
</file>

<file path=xl/sharedStrings.xml><?xml version="1.0" encoding="utf-8"?>
<sst xmlns="http://schemas.openxmlformats.org/spreadsheetml/2006/main" count="102" uniqueCount="60">
  <si>
    <t>Q-(0) γιατί το πρόγραμμα δεν σε αφήνει κάτω από 0.02</t>
  </si>
  <si>
    <t>Parameter 6 (0.95)</t>
  </si>
  <si>
    <t>Q+ (0.05) γιατί το πρόγραμμα δεν σε αφήνει να βάλεις τιμή πάνω από 1</t>
  </si>
  <si>
    <t>Q+ (0) βγαζει σφαλμα σε μεγαλυτερες τιμες</t>
  </si>
  <si>
    <t>Q+ (11) δεν μπορει να παει πανω του 98</t>
  </si>
  <si>
    <t>Q+ (0.5) είναι ίδια αλλά δεν πειράζει το ελέγξαμε :)</t>
  </si>
  <si>
    <t>Q+ (0) den μπορεί να υπερβεί το 1</t>
  </si>
  <si>
    <t>Q+ (15.5)</t>
  </si>
  <si>
    <t>Parameter 1(P=0.15)</t>
  </si>
  <si>
    <t>Parameter 2(P=0)</t>
  </si>
  <si>
    <t>Parameter 3 (P=0.02)</t>
  </si>
  <si>
    <t>Parameter 4 (P=0)</t>
  </si>
  <si>
    <t>Parameter 5 (P=0)</t>
  </si>
  <si>
    <t>Parameter 7 (P=0.048)</t>
  </si>
  <si>
    <t>Parameter 8 (P=101.1)</t>
  </si>
  <si>
    <t>Parameter 9 (P=11.54)</t>
  </si>
  <si>
    <t>Parameter 10 (P=77)</t>
  </si>
  <si>
    <t>Parameter 12 (P=0.014)</t>
  </si>
  <si>
    <t>Parameter 11 (P=0.099)</t>
  </si>
  <si>
    <t>Parameter 13 (P=0)</t>
  </si>
  <si>
    <t>Parameter 14 (P=1)</t>
  </si>
  <si>
    <t>Parameter 15 (P=1)</t>
  </si>
  <si>
    <t>Parameter 16 (P=31)</t>
  </si>
  <si>
    <t>Parameter 17 (P=4)</t>
  </si>
  <si>
    <t>S+50%</t>
  </si>
  <si>
    <t>S-50%</t>
  </si>
  <si>
    <t>Ranking</t>
  </si>
  <si>
    <t>Q+50%</t>
  </si>
  <si>
    <t>Q-50%</t>
  </si>
  <si>
    <t>A/A</t>
  </si>
  <si>
    <t>Παράμετρος(P)</t>
  </si>
  <si>
    <t>P+50%</t>
  </si>
  <si>
    <t>P-50%</t>
  </si>
  <si>
    <t xml:space="preserve">S </t>
  </si>
  <si>
    <t>Ονομασία παραμέτρων</t>
  </si>
  <si>
    <t xml:space="preserve">SOL_AWC </t>
  </si>
  <si>
    <t xml:space="preserve">GWQMN </t>
  </si>
  <si>
    <t xml:space="preserve">Gw_Revap </t>
  </si>
  <si>
    <t xml:space="preserve">Tlaps </t>
  </si>
  <si>
    <t xml:space="preserve">CH_K2 </t>
  </si>
  <si>
    <t xml:space="preserve">ESCO </t>
  </si>
  <si>
    <t xml:space="preserve">Alpha_Bf </t>
  </si>
  <si>
    <t xml:space="preserve">Sol_Z </t>
  </si>
  <si>
    <t xml:space="preserve">Sol_K </t>
  </si>
  <si>
    <t xml:space="preserve">CN2 </t>
  </si>
  <si>
    <t xml:space="preserve">HRU_SLP </t>
  </si>
  <si>
    <t xml:space="preserve">CH_N2 </t>
  </si>
  <si>
    <t xml:space="preserve">Canmx </t>
  </si>
  <si>
    <t xml:space="preserve">Revapmn </t>
  </si>
  <si>
    <t xml:space="preserve">Epco </t>
  </si>
  <si>
    <t xml:space="preserve">Gw_Delay </t>
  </si>
  <si>
    <t xml:space="preserve">Surlag </t>
  </si>
  <si>
    <t>Για την 2η υπολεκανη</t>
  </si>
  <si>
    <t>Qav(m^3/yr)</t>
  </si>
  <si>
    <t>Qave(m^3/yr)=</t>
  </si>
  <si>
    <t>Q-50% = Q+ 50%</t>
  </si>
  <si>
    <t>Qαρχική(m^3/yr)</t>
  </si>
  <si>
    <t>Q+50%(m^3/yr)</t>
  </si>
  <si>
    <t>Q-50%(m^3/yr)</t>
  </si>
  <si>
    <t>AΠΟ ΤΟ ΠΙΟ  ΜΙΚΡΟ S ΩΣ ΤΟ ΜΕΓΑΛΥΤΕΡΟ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</si>
</sst>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ck">
        <color indexed="64"/>
      </right>
      <top style="thin">
        <color rgb="FF3F3F3F"/>
      </top>
      <bottom style="thin">
        <color rgb="FF3F3F3F"/>
      </bottom>
      <diagonal/>
    </border>
    <border>
      <left/>
      <right style="thick">
        <color indexed="64"/>
      </right>
      <top style="thin">
        <color rgb="FF3F3F3F"/>
      </top>
      <bottom style="thin">
        <color rgb="FF3F3F3F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1" fillId="4" borderId="3" applyFont="0" applyAlignment="0">
      <alignment horizontal="center"/>
    </xf>
  </cellStyleXfs>
  <cellXfs count="44">
    <xf numFmtId="0" fontId="0" fillId="0" borderId="0" xfId="0"/>
    <xf numFmtId="0" fontId="2" fillId="2" borderId="1" xfId="1" applyAlignment="1">
      <alignment horizontal="right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1" fillId="3" borderId="2" xfId="2" applyBorder="1" applyAlignment="1">
      <alignment horizontal="center" vertical="center" wrapText="1"/>
    </xf>
    <xf numFmtId="0" fontId="1" fillId="3" borderId="5" xfId="2" applyBorder="1" applyAlignment="1">
      <alignment horizontal="center" vertical="center" wrapText="1"/>
    </xf>
    <xf numFmtId="0" fontId="2" fillId="2" borderId="1" xfId="1" applyFont="1" applyAlignment="1">
      <alignment horizontal="center"/>
    </xf>
    <xf numFmtId="0" fontId="1" fillId="3" borderId="6" xfId="2" applyBorder="1" applyAlignment="1">
      <alignment horizontal="center" vertical="center" wrapText="1"/>
    </xf>
    <xf numFmtId="0" fontId="1" fillId="3" borderId="4" xfId="2" applyBorder="1" applyAlignment="1">
      <alignment horizontal="center" vertical="center" wrapText="1"/>
    </xf>
    <xf numFmtId="0" fontId="1" fillId="6" borderId="6" xfId="2" applyFill="1" applyBorder="1" applyAlignment="1">
      <alignment horizontal="center" vertical="center" wrapText="1"/>
    </xf>
    <xf numFmtId="0" fontId="1" fillId="6" borderId="4" xfId="2" applyFill="1" applyBorder="1" applyAlignment="1">
      <alignment horizontal="center" vertical="center" wrapText="1"/>
    </xf>
    <xf numFmtId="0" fontId="3" fillId="3" borderId="7" xfId="2" applyFont="1" applyBorder="1" applyAlignment="1">
      <alignment horizontal="center" vertical="center" wrapText="1"/>
    </xf>
    <xf numFmtId="0" fontId="2" fillId="2" borderId="8" xfId="1" applyFont="1" applyBorder="1" applyAlignment="1">
      <alignment horizontal="center"/>
    </xf>
    <xf numFmtId="0" fontId="2" fillId="2" borderId="8" xfId="1" applyBorder="1" applyAlignment="1">
      <alignment horizontal="right" wrapText="1"/>
    </xf>
    <xf numFmtId="0" fontId="2" fillId="2" borderId="9" xfId="1" applyFont="1" applyBorder="1" applyAlignment="1">
      <alignment horizontal="center"/>
    </xf>
    <xf numFmtId="164" fontId="2" fillId="2" borderId="9" xfId="1" applyNumberFormat="1" applyBorder="1" applyAlignment="1">
      <alignment horizontal="right" wrapText="1"/>
    </xf>
    <xf numFmtId="0" fontId="2" fillId="2" borderId="10" xfId="1" applyFont="1" applyBorder="1" applyAlignment="1"/>
    <xf numFmtId="0" fontId="2" fillId="2" borderId="10" xfId="1" applyFont="1" applyBorder="1" applyAlignment="1">
      <alignment horizontal="center"/>
    </xf>
    <xf numFmtId="164" fontId="2" fillId="2" borderId="10" xfId="1" applyNumberFormat="1" applyBorder="1" applyAlignment="1">
      <alignment horizontal="right" wrapText="1"/>
    </xf>
    <xf numFmtId="164" fontId="2" fillId="2" borderId="8" xfId="1" applyNumberFormat="1" applyBorder="1" applyAlignment="1">
      <alignment horizontal="right" wrapText="1"/>
    </xf>
    <xf numFmtId="0" fontId="0" fillId="0" borderId="11" xfId="0" applyBorder="1"/>
    <xf numFmtId="0" fontId="2" fillId="2" borderId="9" xfId="1" applyFont="1" applyBorder="1" applyAlignment="1">
      <alignment horizontal="center" vertical="center"/>
    </xf>
    <xf numFmtId="0" fontId="2" fillId="2" borderId="9" xfId="1" applyBorder="1" applyAlignment="1">
      <alignment horizontal="right" wrapText="1"/>
    </xf>
    <xf numFmtId="0" fontId="2" fillId="2" borderId="12" xfId="1" applyFont="1" applyBorder="1" applyAlignment="1"/>
    <xf numFmtId="0" fontId="2" fillId="2" borderId="12" xfId="1" applyFont="1" applyBorder="1" applyAlignment="1">
      <alignment horizontal="center"/>
    </xf>
    <xf numFmtId="164" fontId="2" fillId="2" borderId="12" xfId="1" applyNumberFormat="1" applyBorder="1" applyAlignment="1">
      <alignment horizontal="right" wrapText="1"/>
    </xf>
    <xf numFmtId="0" fontId="8" fillId="7" borderId="0" xfId="0" applyFont="1" applyFill="1" applyAlignment="1">
      <alignment horizontal="center" vertical="center"/>
    </xf>
    <xf numFmtId="164" fontId="5" fillId="7" borderId="9" xfId="1" applyNumberFormat="1" applyFont="1" applyFill="1" applyBorder="1"/>
    <xf numFmtId="164" fontId="5" fillId="7" borderId="8" xfId="1" applyNumberFormat="1" applyFont="1" applyFill="1" applyBorder="1"/>
    <xf numFmtId="164" fontId="5" fillId="7" borderId="10" xfId="1" applyNumberFormat="1" applyFont="1" applyFill="1" applyBorder="1"/>
    <xf numFmtId="164" fontId="5" fillId="7" borderId="12" xfId="1" applyNumberFormat="1" applyFont="1" applyFill="1" applyBorder="1"/>
    <xf numFmtId="164" fontId="5" fillId="7" borderId="1" xfId="1" applyNumberFormat="1" applyFont="1" applyFill="1"/>
    <xf numFmtId="0" fontId="7" fillId="0" borderId="5" xfId="0" applyFont="1" applyBorder="1" applyAlignment="1">
      <alignment horizontal="center" vertical="center"/>
    </xf>
    <xf numFmtId="0" fontId="1" fillId="3" borderId="14" xfId="2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2" fillId="2" borderId="8" xfId="1" applyFont="1" applyBorder="1" applyAlignment="1">
      <alignment horizontal="center"/>
    </xf>
    <xf numFmtId="0" fontId="2" fillId="2" borderId="9" xfId="1" applyFont="1" applyBorder="1" applyAlignment="1">
      <alignment horizontal="center"/>
    </xf>
    <xf numFmtId="0" fontId="2" fillId="2" borderId="1" xfId="1" applyFont="1" applyAlignment="1">
      <alignment horizontal="center"/>
    </xf>
    <xf numFmtId="0" fontId="0" fillId="6" borderId="0" xfId="0" applyFill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">
    <cellStyle name="20% - Έμφαση6" xfId="2" builtinId="50"/>
    <cellStyle name="Έξοδος" xfId="1" builtinId="21"/>
    <cellStyle name="Κανονικό" xfId="0" builtinId="0"/>
    <cellStyle name="Στυλ 1" xfId="3" xr:uid="{9BCED365-E091-4262-84DD-86AB56ED9F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36163-3732-4067-B6AF-1BA4B5AF8939}">
  <dimension ref="A1:AH16"/>
  <sheetViews>
    <sheetView workbookViewId="0">
      <selection activeCell="G21" sqref="G21"/>
    </sheetView>
  </sheetViews>
  <sheetFormatPr defaultRowHeight="14.4" x14ac:dyDescent="0.3"/>
  <cols>
    <col min="2" max="2" width="19.44140625" customWidth="1"/>
    <col min="3" max="3" width="17.109375" customWidth="1"/>
    <col min="4" max="4" width="21.5546875" customWidth="1"/>
    <col min="5" max="5" width="13" customWidth="1"/>
    <col min="6" max="6" width="19.33203125" customWidth="1"/>
    <col min="7" max="7" width="27" customWidth="1"/>
    <col min="8" max="8" width="20.109375" customWidth="1"/>
    <col min="10" max="10" width="17.77734375" customWidth="1"/>
    <col min="11" max="11" width="18.6640625" customWidth="1"/>
    <col min="12" max="12" width="13.5546875" customWidth="1"/>
    <col min="13" max="13" width="28.109375" customWidth="1"/>
    <col min="15" max="15" width="16.77734375" customWidth="1"/>
    <col min="16" max="16" width="10" customWidth="1"/>
    <col min="17" max="17" width="14.21875" customWidth="1"/>
    <col min="19" max="19" width="14.77734375" customWidth="1"/>
    <col min="22" max="22" width="11.109375" customWidth="1"/>
    <col min="23" max="23" width="14" customWidth="1"/>
    <col min="24" max="24" width="11.109375" customWidth="1"/>
    <col min="26" max="26" width="20" customWidth="1"/>
    <col min="28" max="28" width="13.5546875" customWidth="1"/>
    <col min="30" max="30" width="14.33203125" customWidth="1"/>
    <col min="32" max="32" width="14.21875" customWidth="1"/>
    <col min="34" max="34" width="14.109375" customWidth="1"/>
  </cols>
  <sheetData>
    <row r="1" spans="1:34" x14ac:dyDescent="0.3">
      <c r="D1" s="23"/>
      <c r="E1" s="38" t="s">
        <v>8</v>
      </c>
      <c r="F1" s="39"/>
      <c r="G1" s="20" t="s">
        <v>9</v>
      </c>
      <c r="H1" s="38" t="s">
        <v>10</v>
      </c>
      <c r="I1" s="39"/>
      <c r="J1" s="19" t="s">
        <v>11</v>
      </c>
      <c r="K1" s="19" t="s">
        <v>12</v>
      </c>
      <c r="L1" s="38" t="s">
        <v>1</v>
      </c>
      <c r="M1" s="39"/>
      <c r="N1" s="38" t="s">
        <v>13</v>
      </c>
      <c r="O1" s="39"/>
      <c r="P1" s="38" t="s">
        <v>14</v>
      </c>
      <c r="Q1" s="39"/>
      <c r="R1" s="38" t="s">
        <v>15</v>
      </c>
      <c r="S1" s="39"/>
      <c r="T1" s="38" t="s">
        <v>16</v>
      </c>
      <c r="U1" s="39"/>
      <c r="V1" s="38" t="s">
        <v>18</v>
      </c>
      <c r="W1" s="39"/>
      <c r="X1" s="38" t="s">
        <v>17</v>
      </c>
      <c r="Y1" s="39"/>
      <c r="Z1" s="26" t="s">
        <v>19</v>
      </c>
      <c r="AA1" s="38" t="s">
        <v>20</v>
      </c>
      <c r="AB1" s="39"/>
      <c r="AC1" s="38" t="s">
        <v>21</v>
      </c>
      <c r="AD1" s="39"/>
      <c r="AE1" s="38" t="s">
        <v>22</v>
      </c>
      <c r="AF1" s="39"/>
      <c r="AG1" s="38" t="s">
        <v>23</v>
      </c>
      <c r="AH1" s="40"/>
    </row>
    <row r="2" spans="1:34" ht="28.8" customHeight="1" x14ac:dyDescent="0.3">
      <c r="D2" s="17" t="s">
        <v>56</v>
      </c>
      <c r="E2" s="15" t="s">
        <v>28</v>
      </c>
      <c r="F2" s="17" t="s">
        <v>27</v>
      </c>
      <c r="G2" s="27" t="s">
        <v>55</v>
      </c>
      <c r="H2" s="15" t="s">
        <v>0</v>
      </c>
      <c r="I2" s="17" t="s">
        <v>27</v>
      </c>
      <c r="J2" s="27" t="s">
        <v>55</v>
      </c>
      <c r="K2" s="27" t="s">
        <v>55</v>
      </c>
      <c r="L2" s="15" t="s">
        <v>28</v>
      </c>
      <c r="M2" s="24" t="s">
        <v>2</v>
      </c>
      <c r="N2" s="15" t="s">
        <v>28</v>
      </c>
      <c r="O2" s="17" t="s">
        <v>27</v>
      </c>
      <c r="P2" s="15" t="s">
        <v>28</v>
      </c>
      <c r="Q2" s="17" t="s">
        <v>3</v>
      </c>
      <c r="R2" s="15" t="s">
        <v>28</v>
      </c>
      <c r="S2" s="17" t="s">
        <v>27</v>
      </c>
      <c r="T2" s="15" t="s">
        <v>28</v>
      </c>
      <c r="U2" s="17" t="s">
        <v>4</v>
      </c>
      <c r="V2" s="15" t="s">
        <v>28</v>
      </c>
      <c r="W2" s="17" t="s">
        <v>27</v>
      </c>
      <c r="X2" s="15" t="s">
        <v>28</v>
      </c>
      <c r="Y2" s="17" t="s">
        <v>27</v>
      </c>
      <c r="Z2" s="27" t="s">
        <v>55</v>
      </c>
      <c r="AA2" s="15" t="s">
        <v>28</v>
      </c>
      <c r="AB2" s="17" t="s">
        <v>5</v>
      </c>
      <c r="AC2" s="15" t="s">
        <v>28</v>
      </c>
      <c r="AD2" s="17" t="s">
        <v>6</v>
      </c>
      <c r="AE2" s="15" t="s">
        <v>28</v>
      </c>
      <c r="AF2" s="17" t="s">
        <v>7</v>
      </c>
      <c r="AG2" s="15" t="s">
        <v>28</v>
      </c>
      <c r="AH2" s="9" t="s">
        <v>27</v>
      </c>
    </row>
    <row r="3" spans="1:34" x14ac:dyDescent="0.3">
      <c r="A3" s="37" t="s">
        <v>52</v>
      </c>
      <c r="B3" s="37"/>
      <c r="D3" s="17">
        <v>4.2759999999999998</v>
      </c>
      <c r="E3" s="22">
        <v>4.6890000000000001</v>
      </c>
      <c r="F3" s="18">
        <v>4.4429999999999996</v>
      </c>
      <c r="G3" s="21">
        <v>4.3689999999999998</v>
      </c>
      <c r="H3" s="16">
        <v>4.2759999999999998</v>
      </c>
      <c r="I3" s="18">
        <v>4.226</v>
      </c>
      <c r="J3" s="21">
        <v>4.2759999999999998</v>
      </c>
      <c r="K3" s="21">
        <v>4.3689999999999998</v>
      </c>
      <c r="L3" s="16">
        <v>4.173</v>
      </c>
      <c r="M3" s="25">
        <v>4.3120000000000003</v>
      </c>
      <c r="N3" s="16">
        <v>4.2759999999999998</v>
      </c>
      <c r="O3" s="25">
        <v>4.274</v>
      </c>
      <c r="P3" s="16">
        <v>4.3879999999999999</v>
      </c>
      <c r="Q3" s="18">
        <v>4.2759999999999998</v>
      </c>
      <c r="R3" s="16">
        <v>4.1239999999999997</v>
      </c>
      <c r="S3" s="25">
        <v>4.1689999999999996</v>
      </c>
      <c r="T3" s="16">
        <v>4.1689999999999996</v>
      </c>
      <c r="U3" s="25">
        <v>4.9169999999999998</v>
      </c>
      <c r="V3" s="16">
        <v>4.1449999999999996</v>
      </c>
      <c r="W3" s="25">
        <v>4.22</v>
      </c>
      <c r="X3" s="16">
        <v>4.1859999999999999</v>
      </c>
      <c r="Y3" s="25">
        <v>4.1859999999999999</v>
      </c>
      <c r="Z3" s="28">
        <v>4.2759999999999998</v>
      </c>
      <c r="AA3" s="16">
        <v>4.1859999999999999</v>
      </c>
      <c r="AB3" s="25">
        <v>4.1859999999999999</v>
      </c>
      <c r="AC3" s="16">
        <v>4.1870000000000003</v>
      </c>
      <c r="AD3" s="25">
        <v>4.1859999999999999</v>
      </c>
      <c r="AE3" s="16">
        <v>4.1849999999999996</v>
      </c>
      <c r="AF3" s="25">
        <v>4.1870000000000003</v>
      </c>
      <c r="AG3" s="16">
        <v>4.1859999999999999</v>
      </c>
      <c r="AH3" s="1">
        <v>4.1859999999999999</v>
      </c>
    </row>
    <row r="4" spans="1:34" x14ac:dyDescent="0.3">
      <c r="A4" s="37"/>
      <c r="B4" s="37"/>
      <c r="D4" s="17">
        <v>2.782</v>
      </c>
      <c r="E4" s="22">
        <v>3.331</v>
      </c>
      <c r="F4" s="18">
        <v>3.0339999999999998</v>
      </c>
      <c r="G4" s="21">
        <v>2.8620000000000001</v>
      </c>
      <c r="H4" s="16">
        <v>2.782</v>
      </c>
      <c r="I4" s="18">
        <v>2.7330000000000001</v>
      </c>
      <c r="J4" s="21">
        <v>2.782</v>
      </c>
      <c r="K4" s="21">
        <v>2.8620000000000001</v>
      </c>
      <c r="L4" s="16">
        <v>2.6539999999999999</v>
      </c>
      <c r="M4" s="25">
        <v>2.8180000000000001</v>
      </c>
      <c r="N4" s="16">
        <v>2.782</v>
      </c>
      <c r="O4" s="25">
        <v>2.78</v>
      </c>
      <c r="P4" s="16">
        <v>2.883</v>
      </c>
      <c r="Q4" s="18">
        <v>2.782</v>
      </c>
      <c r="R4" s="16">
        <v>2.85</v>
      </c>
      <c r="S4" s="25">
        <v>2.8239999999999998</v>
      </c>
      <c r="T4" s="16">
        <v>2.8769999999999998</v>
      </c>
      <c r="U4" s="25">
        <v>3.3359999999999999</v>
      </c>
      <c r="V4" s="16">
        <v>2.8340000000000001</v>
      </c>
      <c r="W4" s="25">
        <v>2.7970000000000002</v>
      </c>
      <c r="X4" s="16">
        <v>2.8109999999999999</v>
      </c>
      <c r="Y4" s="25">
        <v>2.8109999999999999</v>
      </c>
      <c r="Z4" s="28">
        <v>2.782</v>
      </c>
      <c r="AA4" s="16">
        <v>2.8109999999999999</v>
      </c>
      <c r="AB4" s="25">
        <v>2.8109999999999999</v>
      </c>
      <c r="AC4" s="16">
        <v>2.8130000000000002</v>
      </c>
      <c r="AD4" s="25">
        <v>2.8109999999999999</v>
      </c>
      <c r="AE4" s="16">
        <v>2.7919999999999998</v>
      </c>
      <c r="AF4" s="25">
        <v>2.8119999999999998</v>
      </c>
      <c r="AG4" s="16">
        <v>2.8109999999999999</v>
      </c>
      <c r="AH4" s="1">
        <v>2.8109999999999999</v>
      </c>
    </row>
    <row r="5" spans="1:34" x14ac:dyDescent="0.3">
      <c r="A5" s="37"/>
      <c r="B5" s="37"/>
      <c r="D5" s="17">
        <v>3.5449999999999999</v>
      </c>
      <c r="E5" s="22">
        <v>4</v>
      </c>
      <c r="F5" s="18">
        <v>3.7080000000000002</v>
      </c>
      <c r="G5" s="21">
        <v>3.67</v>
      </c>
      <c r="H5" s="16">
        <v>3.5449999999999999</v>
      </c>
      <c r="I5" s="18">
        <v>3.51</v>
      </c>
      <c r="J5" s="21">
        <v>3.5449999999999999</v>
      </c>
      <c r="K5" s="21">
        <v>3.67</v>
      </c>
      <c r="L5" s="16">
        <v>3.43</v>
      </c>
      <c r="M5" s="25">
        <v>3.5819999999999999</v>
      </c>
      <c r="N5" s="16">
        <v>3.544</v>
      </c>
      <c r="O5" s="25">
        <v>3.5459999999999998</v>
      </c>
      <c r="P5" s="16">
        <v>3.6629999999999998</v>
      </c>
      <c r="Q5" s="18">
        <v>3.5449999999999999</v>
      </c>
      <c r="R5" s="16">
        <v>3.4220000000000002</v>
      </c>
      <c r="S5" s="25">
        <v>3.4550000000000001</v>
      </c>
      <c r="T5" s="16">
        <v>3.524</v>
      </c>
      <c r="U5" s="25">
        <v>4.2190000000000003</v>
      </c>
      <c r="V5" s="16">
        <v>3.4390000000000001</v>
      </c>
      <c r="W5" s="25">
        <v>3.4910000000000001</v>
      </c>
      <c r="X5" s="16">
        <v>3.4660000000000002</v>
      </c>
      <c r="Y5" s="25">
        <v>3.4660000000000002</v>
      </c>
      <c r="Z5" s="28">
        <v>3.5449999999999999</v>
      </c>
      <c r="AA5" s="16">
        <v>3.4660000000000002</v>
      </c>
      <c r="AB5" s="25">
        <v>3.4660000000000002</v>
      </c>
      <c r="AC5" s="16">
        <v>3.47</v>
      </c>
      <c r="AD5" s="25">
        <v>3.4660000000000002</v>
      </c>
      <c r="AE5" s="16">
        <v>3.4790000000000001</v>
      </c>
      <c r="AF5" s="25">
        <v>3.4649999999999999</v>
      </c>
      <c r="AG5" s="16">
        <v>3.4660000000000002</v>
      </c>
      <c r="AH5" s="1">
        <v>3.4660000000000002</v>
      </c>
    </row>
    <row r="6" spans="1:34" x14ac:dyDescent="0.3">
      <c r="A6" s="37"/>
      <c r="B6" s="37"/>
      <c r="D6" s="17">
        <v>4.6280000000000001</v>
      </c>
      <c r="E6" s="22">
        <v>5.1230000000000002</v>
      </c>
      <c r="F6" s="18">
        <v>4.8310000000000004</v>
      </c>
      <c r="G6" s="21">
        <v>4.7510000000000003</v>
      </c>
      <c r="H6" s="16">
        <v>4.6280000000000001</v>
      </c>
      <c r="I6" s="18">
        <v>4.5599999999999996</v>
      </c>
      <c r="J6" s="21">
        <v>4.6280000000000001</v>
      </c>
      <c r="K6" s="21">
        <v>4.7510000000000003</v>
      </c>
      <c r="L6" s="16">
        <v>4.5060000000000002</v>
      </c>
      <c r="M6" s="25">
        <v>4.665</v>
      </c>
      <c r="N6" s="16">
        <v>4.6219999999999999</v>
      </c>
      <c r="O6" s="25">
        <v>4.63</v>
      </c>
      <c r="P6" s="16">
        <v>4.774</v>
      </c>
      <c r="Q6" s="18">
        <v>4.6280000000000001</v>
      </c>
      <c r="R6" s="16">
        <v>4.5049999999999999</v>
      </c>
      <c r="S6" s="25">
        <v>4.548</v>
      </c>
      <c r="T6" s="16">
        <v>4.6109999999999998</v>
      </c>
      <c r="U6" s="25">
        <v>5.3390000000000004</v>
      </c>
      <c r="V6" s="16">
        <v>4.5250000000000004</v>
      </c>
      <c r="W6" s="25">
        <v>4.5759999999999996</v>
      </c>
      <c r="X6" s="16">
        <v>4.556</v>
      </c>
      <c r="Y6" s="25">
        <v>4.5549999999999997</v>
      </c>
      <c r="Z6" s="28">
        <v>4.6280000000000001</v>
      </c>
      <c r="AA6" s="16">
        <v>4.5549999999999997</v>
      </c>
      <c r="AB6" s="25">
        <v>4.5549999999999997</v>
      </c>
      <c r="AC6" s="16">
        <v>4.5570000000000004</v>
      </c>
      <c r="AD6" s="25">
        <v>4.5549999999999997</v>
      </c>
      <c r="AE6" s="16">
        <v>4.57</v>
      </c>
      <c r="AF6" s="25">
        <v>4.5469999999999997</v>
      </c>
      <c r="AG6" s="16">
        <v>4.5549999999999997</v>
      </c>
      <c r="AH6" s="1">
        <v>4.5549999999999997</v>
      </c>
    </row>
    <row r="7" spans="1:34" x14ac:dyDescent="0.3">
      <c r="A7" s="37"/>
      <c r="B7" s="37"/>
      <c r="D7" s="17">
        <v>3.3069999999999999</v>
      </c>
      <c r="E7" s="22">
        <v>3.8690000000000002</v>
      </c>
      <c r="F7" s="18">
        <v>3.5750000000000002</v>
      </c>
      <c r="G7" s="21">
        <v>3.407</v>
      </c>
      <c r="H7" s="16">
        <v>3.3069999999999999</v>
      </c>
      <c r="I7" s="18">
        <v>3.2440000000000002</v>
      </c>
      <c r="J7" s="21">
        <v>3.3069999999999999</v>
      </c>
      <c r="K7" s="21">
        <v>3.407</v>
      </c>
      <c r="L7" s="16">
        <v>3.169</v>
      </c>
      <c r="M7" s="25">
        <v>3.347</v>
      </c>
      <c r="N7" s="16">
        <v>3.31</v>
      </c>
      <c r="O7" s="25">
        <v>3.3050000000000002</v>
      </c>
      <c r="P7" s="16">
        <v>3.4279999999999999</v>
      </c>
      <c r="Q7" s="18">
        <v>3.3069999999999999</v>
      </c>
      <c r="R7" s="16">
        <v>3.2959999999999998</v>
      </c>
      <c r="S7" s="25">
        <v>3.2930000000000001</v>
      </c>
      <c r="T7" s="16">
        <v>3.3359999999999999</v>
      </c>
      <c r="U7" s="25">
        <v>4.024</v>
      </c>
      <c r="V7" s="16">
        <v>3.2919999999999998</v>
      </c>
      <c r="W7" s="25">
        <v>3.2959999999999998</v>
      </c>
      <c r="X7" s="16">
        <v>3.2930000000000001</v>
      </c>
      <c r="Y7" s="25">
        <v>3.2930000000000001</v>
      </c>
      <c r="Z7" s="28">
        <v>3.3069999999999999</v>
      </c>
      <c r="AA7" s="16">
        <v>3.2930000000000001</v>
      </c>
      <c r="AB7" s="25">
        <v>3.2930000000000001</v>
      </c>
      <c r="AC7" s="16">
        <v>3.2959999999999998</v>
      </c>
      <c r="AD7" s="25">
        <v>3.2930000000000001</v>
      </c>
      <c r="AE7" s="16">
        <v>3.2879999999999998</v>
      </c>
      <c r="AF7" s="25">
        <v>3.2949999999999999</v>
      </c>
      <c r="AG7" s="16">
        <v>3.2930000000000001</v>
      </c>
      <c r="AH7" s="1">
        <v>3.2930000000000001</v>
      </c>
    </row>
    <row r="8" spans="1:34" x14ac:dyDescent="0.3">
      <c r="A8" s="37"/>
      <c r="B8" s="37"/>
      <c r="D8" s="17">
        <v>5.2670000000000003</v>
      </c>
      <c r="E8" s="22">
        <v>5.7779999999999996</v>
      </c>
      <c r="F8" s="18">
        <v>5.4989999999999997</v>
      </c>
      <c r="G8" s="21">
        <v>5.3630000000000004</v>
      </c>
      <c r="H8" s="16">
        <v>5.2670000000000003</v>
      </c>
      <c r="I8" s="18">
        <v>5.2050000000000001</v>
      </c>
      <c r="J8" s="21">
        <v>5.2670000000000003</v>
      </c>
      <c r="K8" s="21">
        <v>5.3630000000000004</v>
      </c>
      <c r="L8" s="16">
        <v>5.1310000000000002</v>
      </c>
      <c r="M8" s="25">
        <v>5.3109999999999999</v>
      </c>
      <c r="N8" s="16">
        <v>5.2619999999999996</v>
      </c>
      <c r="O8" s="25">
        <v>5.2679999999999998</v>
      </c>
      <c r="P8" s="16">
        <v>5.3940000000000001</v>
      </c>
      <c r="Q8" s="18">
        <v>5.2670000000000003</v>
      </c>
      <c r="R8" s="16">
        <v>5.1859999999999999</v>
      </c>
      <c r="S8" s="25">
        <v>5.2</v>
      </c>
      <c r="T8" s="16">
        <v>5.2130000000000001</v>
      </c>
      <c r="U8" s="25">
        <v>5.8440000000000003</v>
      </c>
      <c r="V8" s="16">
        <v>5.1890000000000001</v>
      </c>
      <c r="W8" s="25">
        <v>5.2320000000000002</v>
      </c>
      <c r="X8" s="16">
        <v>5.2089999999999996</v>
      </c>
      <c r="Y8" s="25">
        <v>5.2080000000000002</v>
      </c>
      <c r="Z8" s="28">
        <v>5.2670000000000003</v>
      </c>
      <c r="AA8" s="16">
        <v>5.2080000000000002</v>
      </c>
      <c r="AB8" s="25">
        <v>5.2080000000000002</v>
      </c>
      <c r="AC8" s="16">
        <v>5.2110000000000003</v>
      </c>
      <c r="AD8" s="25">
        <v>5.2080000000000002</v>
      </c>
      <c r="AE8" s="16">
        <v>5.2039999999999997</v>
      </c>
      <c r="AF8" s="25">
        <v>5.21</v>
      </c>
      <c r="AG8" s="16">
        <v>5.2080000000000002</v>
      </c>
      <c r="AH8" s="1">
        <v>5.2080000000000002</v>
      </c>
    </row>
    <row r="9" spans="1:34" x14ac:dyDescent="0.3">
      <c r="A9" s="37"/>
      <c r="B9" s="37"/>
      <c r="D9" s="17">
        <v>2.7730000000000001</v>
      </c>
      <c r="E9" s="22">
        <v>3.149</v>
      </c>
      <c r="F9" s="18">
        <v>2.9380000000000002</v>
      </c>
      <c r="G9" s="21">
        <v>2.855</v>
      </c>
      <c r="H9" s="16">
        <v>2.7730000000000001</v>
      </c>
      <c r="I9" s="18">
        <v>2.7250000000000001</v>
      </c>
      <c r="J9" s="21">
        <v>2.7730000000000001</v>
      </c>
      <c r="K9" s="21">
        <v>2.855</v>
      </c>
      <c r="L9" s="16">
        <v>2.6970000000000001</v>
      </c>
      <c r="M9" s="25">
        <v>2.7949999999999999</v>
      </c>
      <c r="N9" s="16">
        <v>2.774</v>
      </c>
      <c r="O9" s="25">
        <v>2.7719999999999998</v>
      </c>
      <c r="P9" s="16">
        <v>2.8620000000000001</v>
      </c>
      <c r="Q9" s="18">
        <v>2.7730000000000001</v>
      </c>
      <c r="R9" s="16">
        <v>2.7519999999999998</v>
      </c>
      <c r="S9" s="25">
        <v>2.758</v>
      </c>
      <c r="T9" s="16">
        <v>2.8069999999999999</v>
      </c>
      <c r="U9" s="25">
        <v>3.1880000000000002</v>
      </c>
      <c r="V9" s="16">
        <v>2.7549999999999999</v>
      </c>
      <c r="W9" s="25">
        <v>2.758</v>
      </c>
      <c r="X9" s="16">
        <v>2.7570000000000001</v>
      </c>
      <c r="Y9" s="25">
        <v>2.7570000000000001</v>
      </c>
      <c r="Z9" s="28">
        <v>2.7730000000000001</v>
      </c>
      <c r="AA9" s="16">
        <v>2.7570000000000001</v>
      </c>
      <c r="AB9" s="25">
        <v>2.7570000000000001</v>
      </c>
      <c r="AC9" s="16">
        <v>2.7589999999999999</v>
      </c>
      <c r="AD9" s="25">
        <v>2.7570000000000001</v>
      </c>
      <c r="AE9" s="16">
        <v>2.746</v>
      </c>
      <c r="AF9" s="25">
        <v>2.7559999999999998</v>
      </c>
      <c r="AG9" s="16">
        <v>2.7570000000000001</v>
      </c>
      <c r="AH9" s="1">
        <v>2.7570000000000001</v>
      </c>
    </row>
    <row r="10" spans="1:34" x14ac:dyDescent="0.3">
      <c r="A10" s="37"/>
      <c r="B10" s="37"/>
      <c r="D10" s="17">
        <v>2.3580000000000001</v>
      </c>
      <c r="E10" s="22">
        <v>2.9079999999999999</v>
      </c>
      <c r="F10" s="18">
        <v>2.512</v>
      </c>
      <c r="G10" s="21">
        <v>2.4620000000000002</v>
      </c>
      <c r="H10" s="16">
        <v>2.3580000000000001</v>
      </c>
      <c r="I10" s="18">
        <v>2.331</v>
      </c>
      <c r="J10" s="21">
        <v>2.3580000000000001</v>
      </c>
      <c r="K10" s="21">
        <v>2.4620000000000002</v>
      </c>
      <c r="L10" s="16">
        <v>2.2370000000000001</v>
      </c>
      <c r="M10" s="25">
        <v>2.3919999999999999</v>
      </c>
      <c r="N10" s="16">
        <v>2.359</v>
      </c>
      <c r="O10" s="25">
        <v>2.3559999999999999</v>
      </c>
      <c r="P10" s="16">
        <v>2.4649999999999999</v>
      </c>
      <c r="Q10" s="18">
        <v>2.3580000000000001</v>
      </c>
      <c r="R10" s="16">
        <v>2.242</v>
      </c>
      <c r="S10" s="25">
        <v>2.2610000000000001</v>
      </c>
      <c r="T10" s="16">
        <v>2.399</v>
      </c>
      <c r="U10" s="25">
        <v>3.093</v>
      </c>
      <c r="V10" s="16">
        <v>2.2429999999999999</v>
      </c>
      <c r="W10" s="25">
        <v>2.286</v>
      </c>
      <c r="X10" s="16">
        <v>2.2629999999999999</v>
      </c>
      <c r="Y10" s="25">
        <v>2.2629999999999999</v>
      </c>
      <c r="Z10" s="28">
        <v>2.3580000000000001</v>
      </c>
      <c r="AA10" s="16">
        <v>2.2629999999999999</v>
      </c>
      <c r="AB10" s="25">
        <v>2.2629999999999999</v>
      </c>
      <c r="AC10" s="16">
        <v>2.27</v>
      </c>
      <c r="AD10" s="25">
        <v>2.2629999999999999</v>
      </c>
      <c r="AE10" s="16">
        <v>2.262</v>
      </c>
      <c r="AF10" s="25">
        <v>2.2650000000000001</v>
      </c>
      <c r="AG10" s="16">
        <v>2.2629999999999999</v>
      </c>
      <c r="AH10" s="1">
        <v>2.2629999999999999</v>
      </c>
    </row>
    <row r="11" spans="1:34" x14ac:dyDescent="0.3">
      <c r="A11" s="37"/>
      <c r="B11" s="37"/>
      <c r="D11" s="17">
        <v>4.4240000000000004</v>
      </c>
      <c r="E11" s="22">
        <v>4.9219999999999997</v>
      </c>
      <c r="F11" s="18">
        <v>4.6319999999999997</v>
      </c>
      <c r="G11" s="21">
        <v>4.5529999999999999</v>
      </c>
      <c r="H11" s="16">
        <v>4.4240000000000004</v>
      </c>
      <c r="I11" s="18">
        <v>4.3819999999999997</v>
      </c>
      <c r="J11" s="21">
        <v>4.4240000000000004</v>
      </c>
      <c r="K11" s="21">
        <v>4.5529999999999999</v>
      </c>
      <c r="L11" s="16">
        <v>4.3339999999999996</v>
      </c>
      <c r="M11" s="25">
        <v>4.4550000000000001</v>
      </c>
      <c r="N11" s="16">
        <v>4.4169999999999998</v>
      </c>
      <c r="O11" s="25">
        <v>4.4269999999999996</v>
      </c>
      <c r="P11" s="16">
        <v>4.5359999999999996</v>
      </c>
      <c r="Q11" s="18">
        <v>4.4240000000000004</v>
      </c>
      <c r="R11" s="16">
        <v>4.3390000000000004</v>
      </c>
      <c r="S11" s="25">
        <v>4.3639999999999999</v>
      </c>
      <c r="T11" s="16">
        <v>4.359</v>
      </c>
      <c r="U11" s="25">
        <v>5.1609999999999996</v>
      </c>
      <c r="V11" s="16">
        <v>4.3520000000000003</v>
      </c>
      <c r="W11" s="25">
        <v>4.3689999999999998</v>
      </c>
      <c r="X11" s="16">
        <v>4.3650000000000002</v>
      </c>
      <c r="Y11" s="25">
        <v>4.3650000000000002</v>
      </c>
      <c r="Z11" s="28">
        <v>4.4240000000000004</v>
      </c>
      <c r="AA11" s="16">
        <v>4.3650000000000002</v>
      </c>
      <c r="AB11" s="25">
        <v>4.3650000000000002</v>
      </c>
      <c r="AC11" s="16">
        <v>4.3689999999999998</v>
      </c>
      <c r="AD11" s="25">
        <v>4.3650000000000002</v>
      </c>
      <c r="AE11" s="16">
        <v>4.3789999999999996</v>
      </c>
      <c r="AF11" s="25">
        <v>4.3559999999999999</v>
      </c>
      <c r="AG11" s="16">
        <v>4.3650000000000002</v>
      </c>
      <c r="AH11" s="1">
        <v>4.3650000000000002</v>
      </c>
    </row>
    <row r="12" spans="1:34" x14ac:dyDescent="0.3">
      <c r="A12" s="37"/>
      <c r="B12" s="37"/>
      <c r="D12" s="17">
        <v>2.4929999999999999</v>
      </c>
      <c r="E12" s="22">
        <v>2.9580000000000002</v>
      </c>
      <c r="F12" s="18">
        <v>2.6579999999999999</v>
      </c>
      <c r="G12" s="21">
        <v>2.5680000000000001</v>
      </c>
      <c r="H12" s="16">
        <v>2.4929999999999999</v>
      </c>
      <c r="I12" s="18">
        <v>2.4849999999999999</v>
      </c>
      <c r="J12" s="21">
        <v>2.4929999999999999</v>
      </c>
      <c r="K12" s="21">
        <v>2.5680000000000001</v>
      </c>
      <c r="L12" s="16">
        <v>2.3610000000000002</v>
      </c>
      <c r="M12" s="25">
        <v>2.5299999999999998</v>
      </c>
      <c r="N12" s="16">
        <v>2.4980000000000002</v>
      </c>
      <c r="O12" s="25">
        <v>2.4910000000000001</v>
      </c>
      <c r="P12" s="16">
        <v>2.6179999999999999</v>
      </c>
      <c r="Q12" s="18">
        <v>2.4929999999999999</v>
      </c>
      <c r="R12" s="16">
        <v>2.266</v>
      </c>
      <c r="S12" s="25">
        <v>2.331</v>
      </c>
      <c r="T12" s="16">
        <v>2.4470000000000001</v>
      </c>
      <c r="U12" s="25">
        <v>3.35</v>
      </c>
      <c r="V12" s="16">
        <v>2.2970000000000002</v>
      </c>
      <c r="W12" s="25">
        <v>2.4020000000000001</v>
      </c>
      <c r="X12" s="16">
        <v>2.3530000000000002</v>
      </c>
      <c r="Y12" s="25">
        <v>2.3519999999999999</v>
      </c>
      <c r="Z12" s="28">
        <v>2.4929999999999999</v>
      </c>
      <c r="AA12" s="16">
        <v>2.3530000000000002</v>
      </c>
      <c r="AB12" s="25">
        <v>2.3530000000000002</v>
      </c>
      <c r="AC12" s="16">
        <v>2.3559999999999999</v>
      </c>
      <c r="AD12" s="25">
        <v>2.3530000000000002</v>
      </c>
      <c r="AE12" s="16">
        <v>2.351</v>
      </c>
      <c r="AF12" s="25">
        <v>2.359</v>
      </c>
      <c r="AG12" s="16">
        <v>2.3530000000000002</v>
      </c>
      <c r="AH12" s="1">
        <v>2.3530000000000002</v>
      </c>
    </row>
    <row r="13" spans="1:34" x14ac:dyDescent="0.3">
      <c r="A13" s="37"/>
      <c r="B13" s="37"/>
      <c r="D13" s="17">
        <v>2.3839999999999999</v>
      </c>
      <c r="E13" s="22">
        <v>2.8719999999999999</v>
      </c>
      <c r="F13" s="18">
        <v>2.5419999999999998</v>
      </c>
      <c r="G13" s="21">
        <v>2.4929999999999999</v>
      </c>
      <c r="H13" s="16">
        <v>2.3839999999999999</v>
      </c>
      <c r="I13" s="18">
        <v>2.3519999999999999</v>
      </c>
      <c r="J13" s="21">
        <v>2.3839999999999999</v>
      </c>
      <c r="K13" s="21">
        <v>2.4929999999999999</v>
      </c>
      <c r="L13" s="16">
        <v>2.2549999999999999</v>
      </c>
      <c r="M13" s="25">
        <v>2.419</v>
      </c>
      <c r="N13" s="16">
        <v>2.383</v>
      </c>
      <c r="O13" s="25">
        <v>2.383</v>
      </c>
      <c r="P13" s="16">
        <v>2.496</v>
      </c>
      <c r="Q13" s="18">
        <v>2.3839999999999999</v>
      </c>
      <c r="R13" s="16">
        <v>2.3239999999999998</v>
      </c>
      <c r="S13" s="25">
        <v>2.35</v>
      </c>
      <c r="T13" s="16">
        <v>2.4260000000000002</v>
      </c>
      <c r="U13" s="25">
        <v>3.0920000000000001</v>
      </c>
      <c r="V13" s="16">
        <v>2.3319999999999999</v>
      </c>
      <c r="W13" s="25">
        <v>2.3610000000000002</v>
      </c>
      <c r="X13" s="16">
        <v>2.351</v>
      </c>
      <c r="Y13" s="25">
        <v>2.35</v>
      </c>
      <c r="Z13" s="28">
        <v>2.3839999999999999</v>
      </c>
      <c r="AA13" s="16">
        <v>2.351</v>
      </c>
      <c r="AB13" s="25">
        <v>2.351</v>
      </c>
      <c r="AC13" s="16">
        <v>2.3530000000000002</v>
      </c>
      <c r="AD13" s="25">
        <v>2.351</v>
      </c>
      <c r="AE13" s="16">
        <v>2.34</v>
      </c>
      <c r="AF13" s="25">
        <v>2.3460000000000001</v>
      </c>
      <c r="AG13" s="16">
        <v>2.351</v>
      </c>
      <c r="AH13" s="1">
        <v>2.351</v>
      </c>
    </row>
    <row r="14" spans="1:34" x14ac:dyDescent="0.3">
      <c r="A14" s="37"/>
      <c r="B14" s="37"/>
      <c r="D14" s="17">
        <v>2.988</v>
      </c>
      <c r="E14" s="22">
        <v>3.609</v>
      </c>
      <c r="F14" s="18">
        <v>3.1970000000000001</v>
      </c>
      <c r="G14" s="21">
        <v>3.129</v>
      </c>
      <c r="H14" s="16">
        <v>2.988</v>
      </c>
      <c r="I14" s="18">
        <v>2.944</v>
      </c>
      <c r="J14" s="21">
        <v>2.988</v>
      </c>
      <c r="K14" s="21">
        <v>3.129</v>
      </c>
      <c r="L14" s="16">
        <v>2.8460000000000001</v>
      </c>
      <c r="M14" s="25">
        <v>3.0369999999999999</v>
      </c>
      <c r="N14" s="16">
        <v>2.9809999999999999</v>
      </c>
      <c r="O14" s="25">
        <v>2.9910000000000001</v>
      </c>
      <c r="P14" s="16">
        <v>3.1160000000000001</v>
      </c>
      <c r="Q14" s="18">
        <v>2.988</v>
      </c>
      <c r="R14" s="16">
        <v>2.8559999999999999</v>
      </c>
      <c r="S14" s="25">
        <v>2.8780000000000001</v>
      </c>
      <c r="T14" s="16">
        <v>2.996</v>
      </c>
      <c r="U14" s="25">
        <v>3.839</v>
      </c>
      <c r="V14" s="16">
        <v>2.863</v>
      </c>
      <c r="W14" s="25">
        <v>2.919</v>
      </c>
      <c r="X14" s="16">
        <v>2.8860000000000001</v>
      </c>
      <c r="Y14" s="25">
        <v>2.8860000000000001</v>
      </c>
      <c r="Z14" s="28">
        <v>2.988</v>
      </c>
      <c r="AA14" s="16">
        <v>2.8860000000000001</v>
      </c>
      <c r="AB14" s="25">
        <v>2.8860000000000001</v>
      </c>
      <c r="AC14" s="16">
        <v>2.89</v>
      </c>
      <c r="AD14" s="25">
        <v>2.8860000000000001</v>
      </c>
      <c r="AE14" s="16">
        <v>2.8969999999999998</v>
      </c>
      <c r="AF14" s="25">
        <v>2.883</v>
      </c>
      <c r="AG14" s="16">
        <v>2.8860000000000001</v>
      </c>
      <c r="AH14" s="1">
        <v>2.8860000000000001</v>
      </c>
    </row>
    <row r="15" spans="1:34" x14ac:dyDescent="0.3">
      <c r="A15" s="37"/>
      <c r="B15" s="37"/>
      <c r="D15" s="17">
        <v>0.28789999999999999</v>
      </c>
      <c r="E15" s="22">
        <v>1.288</v>
      </c>
      <c r="F15" s="18">
        <v>0.84519999999999995</v>
      </c>
      <c r="G15" s="21">
        <v>0.47160000000000002</v>
      </c>
      <c r="H15" s="16">
        <v>0.28789999999999999</v>
      </c>
      <c r="I15" s="18">
        <v>0.25040000000000001</v>
      </c>
      <c r="J15" s="21">
        <v>0.28789999999999999</v>
      </c>
      <c r="K15" s="21">
        <v>0.47160000000000002</v>
      </c>
      <c r="L15" s="16">
        <v>0.25819999999999999</v>
      </c>
      <c r="M15" s="25">
        <v>0.30030000000000001</v>
      </c>
      <c r="N15" s="16">
        <v>0.22689999999999999</v>
      </c>
      <c r="O15" s="25">
        <v>0.31490000000000001</v>
      </c>
      <c r="P15" s="16">
        <v>0.32869999999999999</v>
      </c>
      <c r="Q15" s="18">
        <v>0.28789999999999999</v>
      </c>
      <c r="R15" s="16">
        <v>1.133</v>
      </c>
      <c r="S15" s="25">
        <v>0.71699999999999997</v>
      </c>
      <c r="T15" s="16">
        <v>0.44790000000000002</v>
      </c>
      <c r="U15" s="25">
        <v>0</v>
      </c>
      <c r="V15" s="16">
        <v>0.9597</v>
      </c>
      <c r="W15" s="25">
        <v>0.28670000000000001</v>
      </c>
      <c r="X15" s="16">
        <v>0.56079999999999997</v>
      </c>
      <c r="Y15" s="25">
        <v>0.56069999999999998</v>
      </c>
      <c r="Z15" s="28">
        <v>0.28789999999999999</v>
      </c>
      <c r="AA15" s="16">
        <v>0.56069999999999998</v>
      </c>
      <c r="AB15" s="25">
        <v>0.56069999999999998</v>
      </c>
      <c r="AC15" s="16">
        <v>0.56310000000000004</v>
      </c>
      <c r="AD15" s="25">
        <v>0.56069999999999998</v>
      </c>
      <c r="AE15" s="16">
        <v>0.73240000000000005</v>
      </c>
      <c r="AF15" s="25">
        <v>0.55300000000000005</v>
      </c>
      <c r="AG15" s="16">
        <v>0.56069999999999998</v>
      </c>
      <c r="AH15" s="1">
        <v>0.56069999999999998</v>
      </c>
    </row>
    <row r="16" spans="1:34" s="2" customFormat="1" ht="14.4" customHeight="1" x14ac:dyDescent="0.3">
      <c r="A16" s="37"/>
      <c r="B16" s="37"/>
      <c r="C16" s="29" t="s">
        <v>54</v>
      </c>
      <c r="D16" s="30">
        <f t="shared" ref="D16:AG16" si="0">AVERAGE(D3:D15)</f>
        <v>3.1933000000000002</v>
      </c>
      <c r="E16" s="31">
        <f t="shared" si="0"/>
        <v>3.7304615384615381</v>
      </c>
      <c r="F16" s="30">
        <f t="shared" si="0"/>
        <v>3.4164769230769232</v>
      </c>
      <c r="G16" s="32">
        <f t="shared" si="0"/>
        <v>3.3041230769230769</v>
      </c>
      <c r="H16" s="31">
        <f t="shared" si="0"/>
        <v>3.1933000000000002</v>
      </c>
      <c r="I16" s="30">
        <f t="shared" si="0"/>
        <v>3.1497999999999999</v>
      </c>
      <c r="J16" s="32">
        <f t="shared" si="0"/>
        <v>3.1933000000000002</v>
      </c>
      <c r="K16" s="32">
        <f t="shared" si="0"/>
        <v>3.3041230769230769</v>
      </c>
      <c r="L16" s="31">
        <f t="shared" si="0"/>
        <v>3.080861538461539</v>
      </c>
      <c r="M16" s="30">
        <f t="shared" si="0"/>
        <v>3.2279461538461538</v>
      </c>
      <c r="N16" s="31">
        <f t="shared" si="0"/>
        <v>3.1873000000000005</v>
      </c>
      <c r="O16" s="30">
        <f t="shared" si="0"/>
        <v>3.1952230769230772</v>
      </c>
      <c r="P16" s="31">
        <f t="shared" si="0"/>
        <v>3.3039769230769234</v>
      </c>
      <c r="Q16" s="30">
        <f t="shared" si="0"/>
        <v>3.1933000000000002</v>
      </c>
      <c r="R16" s="31">
        <f t="shared" si="0"/>
        <v>3.1765384615384615</v>
      </c>
      <c r="S16" s="30">
        <f t="shared" si="0"/>
        <v>3.1652307692307695</v>
      </c>
      <c r="T16" s="31">
        <f t="shared" si="0"/>
        <v>3.2009153846153851</v>
      </c>
      <c r="U16" s="30">
        <f t="shared" si="0"/>
        <v>3.8001538461538464</v>
      </c>
      <c r="V16" s="31">
        <f t="shared" si="0"/>
        <v>3.1712076923076919</v>
      </c>
      <c r="W16" s="30">
        <f t="shared" si="0"/>
        <v>3.1533615384615383</v>
      </c>
      <c r="X16" s="31">
        <f t="shared" si="0"/>
        <v>3.1582153846153855</v>
      </c>
      <c r="Y16" s="30">
        <f t="shared" si="0"/>
        <v>3.1579000000000002</v>
      </c>
      <c r="Z16" s="33">
        <f t="shared" si="0"/>
        <v>3.1933000000000002</v>
      </c>
      <c r="AA16" s="31">
        <f t="shared" si="0"/>
        <v>3.1580538461538463</v>
      </c>
      <c r="AB16" s="30">
        <f t="shared" si="0"/>
        <v>3.1580538461538463</v>
      </c>
      <c r="AC16" s="31">
        <f t="shared" si="0"/>
        <v>3.1610846153846159</v>
      </c>
      <c r="AD16" s="30">
        <f t="shared" si="0"/>
        <v>3.1580538461538463</v>
      </c>
      <c r="AE16" s="31">
        <f t="shared" si="0"/>
        <v>3.1711846153846155</v>
      </c>
      <c r="AF16" s="30">
        <f t="shared" si="0"/>
        <v>3.1564615384615382</v>
      </c>
      <c r="AG16" s="31">
        <f t="shared" si="0"/>
        <v>3.1580538461538463</v>
      </c>
      <c r="AH16" s="34">
        <f>AVERAGE(AH3:AH15)</f>
        <v>3.1580538461538463</v>
      </c>
    </row>
  </sheetData>
  <mergeCells count="14">
    <mergeCell ref="AG1:AH1"/>
    <mergeCell ref="L1:M1"/>
    <mergeCell ref="N1:O1"/>
    <mergeCell ref="P1:Q1"/>
    <mergeCell ref="R1:S1"/>
    <mergeCell ref="T1:U1"/>
    <mergeCell ref="V1:W1"/>
    <mergeCell ref="A3:B16"/>
    <mergeCell ref="X1:Y1"/>
    <mergeCell ref="AA1:AB1"/>
    <mergeCell ref="AC1:AD1"/>
    <mergeCell ref="AE1:AF1"/>
    <mergeCell ref="E1:F1"/>
    <mergeCell ref="H1:I1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0B31-6894-4E16-B181-480EB5F47A88}">
  <dimension ref="A1:O18"/>
  <sheetViews>
    <sheetView workbookViewId="0">
      <selection activeCell="A10" sqref="A10:XFD10"/>
    </sheetView>
  </sheetViews>
  <sheetFormatPr defaultRowHeight="14.4" x14ac:dyDescent="0.3"/>
  <cols>
    <col min="2" max="2" width="12.88671875" customWidth="1"/>
    <col min="3" max="3" width="14" customWidth="1"/>
    <col min="4" max="4" width="20.5546875" customWidth="1"/>
    <col min="5" max="6" width="13.44140625" customWidth="1"/>
    <col min="7" max="7" width="18" customWidth="1"/>
    <col min="8" max="8" width="15.77734375" customWidth="1"/>
    <col min="9" max="9" width="12.6640625" bestFit="1" customWidth="1"/>
    <col min="10" max="10" width="13.44140625" bestFit="1" customWidth="1"/>
    <col min="11" max="11" width="13.44140625" customWidth="1"/>
    <col min="14" max="14" width="15.77734375" customWidth="1"/>
    <col min="15" max="15" width="39.21875" customWidth="1"/>
  </cols>
  <sheetData>
    <row r="1" spans="1:15" ht="47.4" thickBot="1" x14ac:dyDescent="0.35">
      <c r="A1" s="3" t="s">
        <v>29</v>
      </c>
      <c r="B1" s="3" t="s">
        <v>34</v>
      </c>
      <c r="C1" s="3" t="s">
        <v>53</v>
      </c>
      <c r="D1" s="3" t="s">
        <v>30</v>
      </c>
      <c r="E1" s="4" t="s">
        <v>31</v>
      </c>
      <c r="F1" s="4" t="s">
        <v>32</v>
      </c>
      <c r="G1" s="4" t="s">
        <v>57</v>
      </c>
      <c r="H1" s="4" t="s">
        <v>58</v>
      </c>
      <c r="I1" s="4" t="s">
        <v>24</v>
      </c>
      <c r="J1" s="4" t="s">
        <v>25</v>
      </c>
      <c r="K1" s="4" t="s">
        <v>33</v>
      </c>
      <c r="L1" s="4" t="s">
        <v>26</v>
      </c>
      <c r="N1" s="42" t="s">
        <v>59</v>
      </c>
      <c r="O1" s="43"/>
    </row>
    <row r="2" spans="1:15" ht="16.2" thickBot="1" x14ac:dyDescent="0.35">
      <c r="A2" s="5">
        <v>1</v>
      </c>
      <c r="B2" s="5" t="s">
        <v>35</v>
      </c>
      <c r="C2" s="5">
        <v>3.1933000000000002</v>
      </c>
      <c r="D2" s="5">
        <v>0.15</v>
      </c>
      <c r="E2" s="5">
        <v>0.22500000000000001</v>
      </c>
      <c r="F2" s="5">
        <v>7.4999999999999997E-2</v>
      </c>
      <c r="G2" s="6">
        <v>3.4164769230769232</v>
      </c>
      <c r="H2" s="6">
        <v>3.7304615384615381</v>
      </c>
      <c r="I2" s="6">
        <f>((G2-C2)/C2)/((E2-D2)/D2)</f>
        <v>0.13977823760806871</v>
      </c>
      <c r="J2" s="6">
        <f>((H2-C2)/C2)/((F2-D2)/D2)</f>
        <v>-0.33643036261017617</v>
      </c>
      <c r="K2" s="6">
        <f>ABS(J2)</f>
        <v>0.33643036261017617</v>
      </c>
      <c r="L2" s="5">
        <v>2</v>
      </c>
      <c r="N2" s="41">
        <v>0</v>
      </c>
      <c r="O2" s="41"/>
    </row>
    <row r="3" spans="1:15" ht="16.2" thickBot="1" x14ac:dyDescent="0.35">
      <c r="A3" s="5">
        <v>2</v>
      </c>
      <c r="B3" s="5" t="s">
        <v>36</v>
      </c>
      <c r="C3" s="5">
        <v>3.1933000000000002</v>
      </c>
      <c r="D3" s="5">
        <v>0</v>
      </c>
      <c r="E3" s="5">
        <v>0</v>
      </c>
      <c r="F3" s="5">
        <v>0</v>
      </c>
      <c r="G3" s="6">
        <v>3.3041230769230769</v>
      </c>
      <c r="H3" s="6">
        <v>3.3041230769230769</v>
      </c>
      <c r="I3" s="6">
        <f>((G3-C3)/C3)</f>
        <v>3.4704874870220989E-2</v>
      </c>
      <c r="J3" s="6">
        <f>((H3-C3)/C3)</f>
        <v>3.4704874870220989E-2</v>
      </c>
      <c r="K3" s="6">
        <f>J3</f>
        <v>3.4704874870220989E-2</v>
      </c>
      <c r="L3" s="5">
        <v>5</v>
      </c>
      <c r="N3" s="41">
        <v>0</v>
      </c>
      <c r="O3" s="41"/>
    </row>
    <row r="4" spans="1:15" ht="16.2" thickBot="1" x14ac:dyDescent="0.35">
      <c r="A4" s="5">
        <v>3</v>
      </c>
      <c r="B4" s="5" t="s">
        <v>37</v>
      </c>
      <c r="C4" s="5">
        <v>3.1933000000000002</v>
      </c>
      <c r="D4" s="5">
        <v>0.02</v>
      </c>
      <c r="E4" s="5">
        <f>D4+F4</f>
        <v>0.03</v>
      </c>
      <c r="F4" s="5">
        <f>D4*0.5</f>
        <v>0.01</v>
      </c>
      <c r="G4" s="6">
        <v>3.1497999999999999</v>
      </c>
      <c r="H4" s="6">
        <v>3.1933000000000002</v>
      </c>
      <c r="I4" s="6">
        <f t="shared" ref="I4:I18" si="0">((G4-C4)/C4)/((E4-D4)/D4)</f>
        <v>-2.724454326245597E-2</v>
      </c>
      <c r="J4" s="6">
        <f>((H4-C4)/C4)/((F4-D4)/D4)</f>
        <v>0</v>
      </c>
      <c r="K4" s="6">
        <f>ABS(I4)</f>
        <v>2.724454326245597E-2</v>
      </c>
      <c r="L4" s="5">
        <v>6</v>
      </c>
      <c r="N4" s="41">
        <v>3.7578680362006594E-3</v>
      </c>
      <c r="O4" s="41"/>
    </row>
    <row r="5" spans="1:15" ht="16.2" thickBot="1" x14ac:dyDescent="0.35">
      <c r="A5" s="3">
        <v>4</v>
      </c>
      <c r="B5" s="5" t="s">
        <v>38</v>
      </c>
      <c r="C5" s="5">
        <v>3.1933000000000002</v>
      </c>
      <c r="D5" s="5">
        <v>0</v>
      </c>
      <c r="E5" s="5">
        <f t="shared" ref="E5:E18" si="1">D5+F5</f>
        <v>0</v>
      </c>
      <c r="F5" s="5">
        <f t="shared" ref="F5:F18" si="2">D5*0.5</f>
        <v>0</v>
      </c>
      <c r="G5" s="6">
        <v>3.1933000000000002</v>
      </c>
      <c r="H5" s="6">
        <v>3.1933000000000002</v>
      </c>
      <c r="I5" s="6">
        <f>((G5-C5)/C5)</f>
        <v>0</v>
      </c>
      <c r="J5" s="6">
        <f>(H5-C5)/C5</f>
        <v>0</v>
      </c>
      <c r="K5" s="6">
        <f>J5</f>
        <v>0</v>
      </c>
      <c r="L5" s="5">
        <v>13</v>
      </c>
      <c r="N5" s="41">
        <v>1.7580077518072671E-2</v>
      </c>
      <c r="O5" s="41"/>
    </row>
    <row r="6" spans="1:15" ht="16.2" thickBot="1" x14ac:dyDescent="0.35">
      <c r="A6" s="5">
        <v>5</v>
      </c>
      <c r="B6" s="5" t="s">
        <v>39</v>
      </c>
      <c r="C6" s="5">
        <v>3.1933000000000002</v>
      </c>
      <c r="D6" s="5">
        <v>0</v>
      </c>
      <c r="E6" s="5">
        <f t="shared" si="1"/>
        <v>0</v>
      </c>
      <c r="F6" s="5">
        <f t="shared" si="2"/>
        <v>0</v>
      </c>
      <c r="G6" s="6">
        <v>3.3041230769230769</v>
      </c>
      <c r="H6" s="6">
        <v>3.3041230769230769</v>
      </c>
      <c r="I6" s="6">
        <f>(G6-C6)/C6</f>
        <v>3.4704874870220989E-2</v>
      </c>
      <c r="J6" s="6">
        <f>(H6-C6)/C6</f>
        <v>3.4704874870220989E-2</v>
      </c>
      <c r="K6" s="6">
        <f>J6</f>
        <v>3.4704874870220989E-2</v>
      </c>
      <c r="L6" s="5">
        <v>5</v>
      </c>
      <c r="N6" s="41">
        <v>2.2075065822912927E-2</v>
      </c>
      <c r="O6" s="41"/>
    </row>
    <row r="7" spans="1:15" ht="16.2" thickBot="1" x14ac:dyDescent="0.35">
      <c r="A7" s="5">
        <v>6</v>
      </c>
      <c r="B7" s="5" t="s">
        <v>40</v>
      </c>
      <c r="C7" s="5">
        <v>3.1933000000000002</v>
      </c>
      <c r="D7" s="5">
        <v>0.95</v>
      </c>
      <c r="E7" s="5">
        <f t="shared" si="1"/>
        <v>1.4249999999999998</v>
      </c>
      <c r="F7" s="5">
        <f t="shared" si="2"/>
        <v>0.47499999999999998</v>
      </c>
      <c r="G7" s="6">
        <v>3.2279461538461538</v>
      </c>
      <c r="H7" s="6">
        <v>3.080861538461539</v>
      </c>
      <c r="I7" s="6">
        <f t="shared" si="0"/>
        <v>2.1699279019292615E-2</v>
      </c>
      <c r="J7" s="6">
        <f t="shared" ref="J7:J18" si="3">((H7-C7)/C7)/((F7-D7)/D7)</f>
        <v>7.0421483442496005E-2</v>
      </c>
      <c r="K7" s="6">
        <f>J7</f>
        <v>7.0421483442496005E-2</v>
      </c>
      <c r="L7" s="5">
        <v>3</v>
      </c>
      <c r="N7" s="41">
        <v>2.2075065822912927E-2</v>
      </c>
      <c r="O7" s="41"/>
    </row>
    <row r="8" spans="1:15" ht="16.2" thickBot="1" x14ac:dyDescent="0.35">
      <c r="A8" s="5">
        <v>7</v>
      </c>
      <c r="B8" s="5" t="s">
        <v>41</v>
      </c>
      <c r="C8" s="5">
        <v>3.1933000000000002</v>
      </c>
      <c r="D8" s="5">
        <v>4.8000000000000001E-2</v>
      </c>
      <c r="E8" s="5">
        <f t="shared" si="1"/>
        <v>7.2000000000000008E-2</v>
      </c>
      <c r="F8" s="5">
        <f t="shared" si="2"/>
        <v>2.4E-2</v>
      </c>
      <c r="G8" s="6">
        <v>3.1952230769230772</v>
      </c>
      <c r="H8" s="6">
        <v>3.1873000000000005</v>
      </c>
      <c r="I8" s="6">
        <f t="shared" si="0"/>
        <v>1.2044448833976862E-3</v>
      </c>
      <c r="J8" s="6">
        <f t="shared" si="3"/>
        <v>3.7578680362006594E-3</v>
      </c>
      <c r="K8" s="6">
        <f>J8</f>
        <v>3.7578680362006594E-3</v>
      </c>
      <c r="L8" s="5">
        <v>12</v>
      </c>
      <c r="N8" s="41">
        <v>2.2075065822912927E-2</v>
      </c>
      <c r="O8" s="41"/>
    </row>
    <row r="9" spans="1:15" ht="16.2" thickBot="1" x14ac:dyDescent="0.35">
      <c r="A9" s="3">
        <v>8</v>
      </c>
      <c r="B9" s="5" t="s">
        <v>42</v>
      </c>
      <c r="C9" s="5">
        <v>3.1933000000000002</v>
      </c>
      <c r="D9" s="5">
        <v>101.1</v>
      </c>
      <c r="E9" s="5">
        <f t="shared" si="1"/>
        <v>151.64999999999998</v>
      </c>
      <c r="F9" s="5">
        <f t="shared" si="2"/>
        <v>50.55</v>
      </c>
      <c r="G9" s="6">
        <v>3.1933000000000002</v>
      </c>
      <c r="H9" s="6">
        <v>3.3039769230769234</v>
      </c>
      <c r="I9" s="6">
        <f t="shared" si="0"/>
        <v>0</v>
      </c>
      <c r="J9" s="6">
        <f t="shared" si="3"/>
        <v>-6.9318211929303916E-2</v>
      </c>
      <c r="K9" s="6">
        <f>ABS(J9)</f>
        <v>6.9318211929303916E-2</v>
      </c>
      <c r="L9" s="5">
        <v>4</v>
      </c>
      <c r="N9" s="41">
        <v>2.217142141358475E-2</v>
      </c>
      <c r="O9" s="41"/>
    </row>
    <row r="10" spans="1:15" ht="16.2" thickBot="1" x14ac:dyDescent="0.35">
      <c r="A10" s="5">
        <v>9</v>
      </c>
      <c r="B10" s="5" t="s">
        <v>43</v>
      </c>
      <c r="C10" s="5">
        <v>3.1933000000000002</v>
      </c>
      <c r="D10" s="5">
        <v>11.54</v>
      </c>
      <c r="E10" s="5">
        <f t="shared" si="1"/>
        <v>17.309999999999999</v>
      </c>
      <c r="F10" s="5">
        <f t="shared" si="2"/>
        <v>5.77</v>
      </c>
      <c r="G10" s="6">
        <v>3.1652307692307695</v>
      </c>
      <c r="H10" s="6">
        <v>3.1765384615384615</v>
      </c>
      <c r="I10" s="6">
        <f t="shared" si="0"/>
        <v>-1.7580077518072671E-2</v>
      </c>
      <c r="J10" s="6">
        <f t="shared" si="3"/>
        <v>1.0497941603694431E-2</v>
      </c>
      <c r="K10" s="6">
        <f>ABS(I10)</f>
        <v>1.7580077518072671E-2</v>
      </c>
      <c r="L10" s="5">
        <v>11</v>
      </c>
      <c r="N10" s="41">
        <v>2.3072346186366478E-2</v>
      </c>
      <c r="O10" s="41"/>
    </row>
    <row r="11" spans="1:15" ht="16.2" thickBot="1" x14ac:dyDescent="0.35">
      <c r="A11" s="5">
        <v>10</v>
      </c>
      <c r="B11" s="5" t="s">
        <v>44</v>
      </c>
      <c r="C11" s="5">
        <v>3.1933000000000002</v>
      </c>
      <c r="D11" s="5">
        <v>77</v>
      </c>
      <c r="E11" s="5">
        <f t="shared" si="1"/>
        <v>115.5</v>
      </c>
      <c r="F11" s="5">
        <f t="shared" si="2"/>
        <v>38.5</v>
      </c>
      <c r="G11" s="6">
        <v>3.8001538461538464</v>
      </c>
      <c r="H11" s="6">
        <v>3.2009153846153851</v>
      </c>
      <c r="I11" s="6">
        <f t="shared" si="0"/>
        <v>0.38007944518450892</v>
      </c>
      <c r="J11" s="6">
        <f t="shared" si="3"/>
        <v>-4.769601738254972E-3</v>
      </c>
      <c r="K11" s="6">
        <f>I11</f>
        <v>0.38007944518450892</v>
      </c>
      <c r="L11" s="5">
        <v>1</v>
      </c>
      <c r="N11" s="41">
        <v>2.5013911338403475E-2</v>
      </c>
      <c r="O11" s="41"/>
    </row>
    <row r="12" spans="1:15" ht="16.2" thickBot="1" x14ac:dyDescent="0.35">
      <c r="A12" s="5">
        <v>11</v>
      </c>
      <c r="B12" s="5" t="s">
        <v>45</v>
      </c>
      <c r="C12" s="5">
        <v>3.1933000000000002</v>
      </c>
      <c r="D12" s="5">
        <v>9.9000000000000005E-2</v>
      </c>
      <c r="E12" s="5">
        <f t="shared" si="1"/>
        <v>0.14850000000000002</v>
      </c>
      <c r="F12" s="5">
        <f t="shared" si="2"/>
        <v>4.9500000000000002E-2</v>
      </c>
      <c r="G12" s="6">
        <v>3.1533615384615383</v>
      </c>
      <c r="H12" s="6">
        <v>3.1712076923076919</v>
      </c>
      <c r="I12" s="6">
        <f t="shared" si="0"/>
        <v>-2.5013911338403475E-2</v>
      </c>
      <c r="J12" s="6">
        <f t="shared" si="3"/>
        <v>1.3836662820473052E-2</v>
      </c>
      <c r="K12" s="6">
        <f>ABS(I12)</f>
        <v>2.5013911338403475E-2</v>
      </c>
      <c r="L12" s="5">
        <v>7</v>
      </c>
      <c r="N12" s="41">
        <v>2.724454326245597E-2</v>
      </c>
      <c r="O12" s="41"/>
    </row>
    <row r="13" spans="1:15" ht="16.2" thickBot="1" x14ac:dyDescent="0.35">
      <c r="A13" s="3">
        <v>12</v>
      </c>
      <c r="B13" s="5" t="s">
        <v>46</v>
      </c>
      <c r="C13" s="5">
        <v>3.1933000000000002</v>
      </c>
      <c r="D13" s="5">
        <v>1.4E-2</v>
      </c>
      <c r="E13" s="5">
        <f t="shared" si="1"/>
        <v>2.1000000000000001E-2</v>
      </c>
      <c r="F13" s="5">
        <f t="shared" si="2"/>
        <v>7.0000000000000001E-3</v>
      </c>
      <c r="G13" s="6">
        <v>3.1579000000000002</v>
      </c>
      <c r="H13" s="6">
        <v>3.1582153846153855</v>
      </c>
      <c r="I13" s="6">
        <f t="shared" si="0"/>
        <v>-2.217142141358475E-2</v>
      </c>
      <c r="J13" s="6">
        <f t="shared" si="3"/>
        <v>2.1973892452707051E-2</v>
      </c>
      <c r="K13" s="6">
        <f>ABS(I13)</f>
        <v>2.217142141358475E-2</v>
      </c>
      <c r="L13" s="5">
        <v>9</v>
      </c>
      <c r="N13" s="41">
        <v>3.4704874870220989E-2</v>
      </c>
      <c r="O13" s="41"/>
    </row>
    <row r="14" spans="1:15" ht="16.2" thickBot="1" x14ac:dyDescent="0.35">
      <c r="A14" s="5">
        <v>13</v>
      </c>
      <c r="B14" s="5" t="s">
        <v>47</v>
      </c>
      <c r="C14" s="5">
        <v>3.1933000000000002</v>
      </c>
      <c r="D14" s="5">
        <v>0</v>
      </c>
      <c r="E14" s="5">
        <f t="shared" si="1"/>
        <v>0</v>
      </c>
      <c r="F14" s="5">
        <f t="shared" si="2"/>
        <v>0</v>
      </c>
      <c r="G14" s="6">
        <v>3.1933000000000002</v>
      </c>
      <c r="H14" s="6">
        <v>3.1933000000000002</v>
      </c>
      <c r="I14" s="6">
        <f>(G14-C14)/C14</f>
        <v>0</v>
      </c>
      <c r="J14" s="6">
        <f>(H14-C14)/H14</f>
        <v>0</v>
      </c>
      <c r="K14" s="6">
        <f>J14</f>
        <v>0</v>
      </c>
      <c r="L14" s="5">
        <v>13</v>
      </c>
      <c r="N14" s="41">
        <v>3.4704874870220989E-2</v>
      </c>
      <c r="O14" s="41"/>
    </row>
    <row r="15" spans="1:15" ht="16.2" thickBot="1" x14ac:dyDescent="0.35">
      <c r="A15" s="5">
        <v>14</v>
      </c>
      <c r="B15" s="5" t="s">
        <v>48</v>
      </c>
      <c r="C15" s="5">
        <v>3.1933000000000002</v>
      </c>
      <c r="D15" s="5">
        <v>1</v>
      </c>
      <c r="E15" s="5">
        <f t="shared" si="1"/>
        <v>1.5</v>
      </c>
      <c r="F15" s="5">
        <f t="shared" si="2"/>
        <v>0.5</v>
      </c>
      <c r="G15" s="6">
        <v>3.1580538461538463</v>
      </c>
      <c r="H15" s="6">
        <v>3.1580538461538463</v>
      </c>
      <c r="I15" s="6">
        <f t="shared" si="0"/>
        <v>-2.2075065822912927E-2</v>
      </c>
      <c r="J15" s="6">
        <f t="shared" si="3"/>
        <v>2.2075065822912927E-2</v>
      </c>
      <c r="K15" s="6">
        <f>J15</f>
        <v>2.2075065822912927E-2</v>
      </c>
      <c r="L15" s="5">
        <v>10</v>
      </c>
      <c r="N15" s="41">
        <v>6.9318211929303916E-2</v>
      </c>
      <c r="O15" s="41"/>
    </row>
    <row r="16" spans="1:15" ht="16.2" thickBot="1" x14ac:dyDescent="0.35">
      <c r="A16" s="5">
        <v>15</v>
      </c>
      <c r="B16" s="5" t="s">
        <v>49</v>
      </c>
      <c r="C16" s="5">
        <v>3.1933000000000002</v>
      </c>
      <c r="D16" s="5">
        <v>1</v>
      </c>
      <c r="E16" s="5">
        <f t="shared" si="1"/>
        <v>1.5</v>
      </c>
      <c r="F16" s="5">
        <f t="shared" si="2"/>
        <v>0.5</v>
      </c>
      <c r="G16" s="6">
        <v>3.1580538461538463</v>
      </c>
      <c r="H16" s="6">
        <v>3.1610846153846159</v>
      </c>
      <c r="I16" s="6">
        <f t="shared" si="0"/>
        <v>-2.2075065822912927E-2</v>
      </c>
      <c r="J16" s="6">
        <f t="shared" si="3"/>
        <v>2.0176860686677924E-2</v>
      </c>
      <c r="K16" s="6">
        <f>J15</f>
        <v>2.2075065822912927E-2</v>
      </c>
      <c r="L16" s="5">
        <v>10</v>
      </c>
      <c r="N16" s="41">
        <v>7.0421483442496005E-2</v>
      </c>
      <c r="O16" s="41"/>
    </row>
    <row r="17" spans="1:15" ht="16.2" thickBot="1" x14ac:dyDescent="0.35">
      <c r="A17" s="3">
        <v>16</v>
      </c>
      <c r="B17" s="5" t="s">
        <v>50</v>
      </c>
      <c r="C17" s="5">
        <v>3.1933000000000002</v>
      </c>
      <c r="D17" s="5">
        <v>31</v>
      </c>
      <c r="E17" s="5">
        <f t="shared" si="1"/>
        <v>46.5</v>
      </c>
      <c r="F17" s="5">
        <f t="shared" si="2"/>
        <v>15.5</v>
      </c>
      <c r="G17" s="6">
        <v>3.1564615384615382</v>
      </c>
      <c r="H17" s="6">
        <v>3.1711846153846155</v>
      </c>
      <c r="I17" s="6">
        <f t="shared" si="0"/>
        <v>-2.3072346186366478E-2</v>
      </c>
      <c r="J17" s="6">
        <f t="shared" si="3"/>
        <v>1.3851116159073534E-2</v>
      </c>
      <c r="K17" s="6">
        <f>ABS(I17)</f>
        <v>2.3072346186366478E-2</v>
      </c>
      <c r="L17" s="5">
        <v>8</v>
      </c>
      <c r="N17" s="41">
        <v>0.336430362610176</v>
      </c>
      <c r="O17" s="41"/>
    </row>
    <row r="18" spans="1:15" ht="16.2" thickBot="1" x14ac:dyDescent="0.35">
      <c r="A18" s="5">
        <v>17</v>
      </c>
      <c r="B18" s="5" t="s">
        <v>51</v>
      </c>
      <c r="C18" s="5">
        <v>3.1933000000000002</v>
      </c>
      <c r="D18" s="5">
        <v>4</v>
      </c>
      <c r="E18" s="5">
        <f t="shared" si="1"/>
        <v>6</v>
      </c>
      <c r="F18" s="5">
        <f t="shared" si="2"/>
        <v>2</v>
      </c>
      <c r="G18" s="6">
        <v>3.1580538461538463</v>
      </c>
      <c r="H18" s="6">
        <v>3.1580538461538463</v>
      </c>
      <c r="I18" s="6">
        <f t="shared" si="0"/>
        <v>-2.2075065822912927E-2</v>
      </c>
      <c r="J18" s="6">
        <f t="shared" si="3"/>
        <v>2.2075065822912927E-2</v>
      </c>
      <c r="K18" s="6">
        <f>J18</f>
        <v>2.2075065822912927E-2</v>
      </c>
      <c r="L18" s="5">
        <v>10</v>
      </c>
      <c r="N18" s="41">
        <v>0.38007944518450892</v>
      </c>
      <c r="O18" s="41"/>
    </row>
  </sheetData>
  <sortState xmlns:xlrd2="http://schemas.microsoft.com/office/spreadsheetml/2017/richdata2" ref="N2:O18">
    <sortCondition ref="N2:N18"/>
  </sortState>
  <mergeCells count="18">
    <mergeCell ref="N6:O6"/>
    <mergeCell ref="N1:O1"/>
    <mergeCell ref="N2:O2"/>
    <mergeCell ref="N3:O3"/>
    <mergeCell ref="N4:O4"/>
    <mergeCell ref="N5:O5"/>
    <mergeCell ref="N18:O18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N17:O17"/>
  </mergeCells>
  <conditionalFormatting sqref="N2:N18">
    <cfRule type="colorScale" priority="4">
      <colorScale>
        <cfvo type="min"/>
        <cfvo type="max"/>
        <color rgb="FFFFEF9C"/>
        <color rgb="FF63BE7B"/>
      </colorScale>
    </cfRule>
  </conditionalFormatting>
  <conditionalFormatting sqref="N2:O18">
    <cfRule type="colorScale" priority="1">
      <colorScale>
        <cfvo type="min"/>
        <cfvo type="max"/>
        <color rgb="FFFCFCFF"/>
        <color rgb="FFF8696B"/>
      </colorScale>
    </cfRule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{55E4259B-4FB4-4289-8E17-071783F39E2E}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5E4259B-4FB4-4289-8E17-071783F39E2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N2:O18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E54E-553F-4E04-AD91-199BBC5969A4}">
  <dimension ref="A1:E18"/>
  <sheetViews>
    <sheetView tabSelected="1" workbookViewId="0">
      <selection activeCell="E18" sqref="E18"/>
    </sheetView>
  </sheetViews>
  <sheetFormatPr defaultRowHeight="14.4" x14ac:dyDescent="0.3"/>
  <cols>
    <col min="1" max="1" width="25.21875" customWidth="1"/>
    <col min="2" max="2" width="17.5546875" customWidth="1"/>
    <col min="3" max="3" width="11.109375" customWidth="1"/>
    <col min="4" max="4" width="11.44140625" customWidth="1"/>
    <col min="8" max="8" width="23.109375" customWidth="1"/>
    <col min="9" max="9" width="13.109375" customWidth="1"/>
    <col min="10" max="10" width="19.109375" customWidth="1"/>
  </cols>
  <sheetData>
    <row r="1" spans="1:5" ht="15" thickBot="1" x14ac:dyDescent="0.35">
      <c r="A1" s="14" t="s">
        <v>34</v>
      </c>
      <c r="B1" s="14" t="s">
        <v>30</v>
      </c>
      <c r="C1" s="14" t="s">
        <v>24</v>
      </c>
      <c r="D1" s="14" t="s">
        <v>25</v>
      </c>
      <c r="E1" s="14" t="s">
        <v>26</v>
      </c>
    </row>
    <row r="2" spans="1:5" ht="15.6" thickTop="1" thickBot="1" x14ac:dyDescent="0.35">
      <c r="A2" s="12" t="s">
        <v>44</v>
      </c>
      <c r="B2" s="10">
        <v>77</v>
      </c>
      <c r="C2" s="8">
        <v>0.38007944518450892</v>
      </c>
      <c r="D2" s="8">
        <v>-4.769601738254972E-3</v>
      </c>
      <c r="E2" s="8">
        <v>1</v>
      </c>
    </row>
    <row r="3" spans="1:5" ht="15" thickBot="1" x14ac:dyDescent="0.35">
      <c r="A3" s="12" t="s">
        <v>35</v>
      </c>
      <c r="B3" s="10">
        <v>0.15</v>
      </c>
      <c r="C3" s="8">
        <v>0.13977823760806871</v>
      </c>
      <c r="D3" s="8">
        <v>-0.33643036261017617</v>
      </c>
      <c r="E3" s="8">
        <v>2</v>
      </c>
    </row>
    <row r="4" spans="1:5" ht="15" thickBot="1" x14ac:dyDescent="0.35">
      <c r="A4" s="12" t="s">
        <v>40</v>
      </c>
      <c r="B4" s="10">
        <v>0.95</v>
      </c>
      <c r="C4" s="8">
        <v>2.1699279019292615E-2</v>
      </c>
      <c r="D4" s="8">
        <v>7.0421483442496005E-2</v>
      </c>
      <c r="E4" s="8">
        <v>3</v>
      </c>
    </row>
    <row r="5" spans="1:5" ht="15" thickBot="1" x14ac:dyDescent="0.35">
      <c r="A5" s="12" t="s">
        <v>42</v>
      </c>
      <c r="B5" s="10">
        <v>101.1</v>
      </c>
      <c r="C5" s="8">
        <v>0</v>
      </c>
      <c r="D5" s="8">
        <v>-6.9318211929303916E-2</v>
      </c>
      <c r="E5" s="8">
        <v>4</v>
      </c>
    </row>
    <row r="6" spans="1:5" ht="15" thickBot="1" x14ac:dyDescent="0.35">
      <c r="A6" s="12" t="s">
        <v>39</v>
      </c>
      <c r="B6" s="10">
        <v>0</v>
      </c>
      <c r="C6" s="8">
        <v>3.4704874870220989E-2</v>
      </c>
      <c r="D6" s="8">
        <v>3.4704874870220989E-2</v>
      </c>
      <c r="E6" s="8">
        <v>5</v>
      </c>
    </row>
    <row r="7" spans="1:5" ht="15" thickBot="1" x14ac:dyDescent="0.35">
      <c r="A7" s="13" t="s">
        <v>36</v>
      </c>
      <c r="B7" s="11">
        <v>0</v>
      </c>
      <c r="C7" s="8">
        <v>3.4704874870220989E-2</v>
      </c>
      <c r="D7" s="8">
        <v>3.4704874870220989E-2</v>
      </c>
      <c r="E7" s="7">
        <v>5</v>
      </c>
    </row>
    <row r="8" spans="1:5" ht="15" thickBot="1" x14ac:dyDescent="0.35">
      <c r="A8" s="12" t="s">
        <v>37</v>
      </c>
      <c r="B8" s="10">
        <v>0.02</v>
      </c>
      <c r="C8" s="8">
        <v>-2.724454326245597E-2</v>
      </c>
      <c r="D8" s="8">
        <v>0</v>
      </c>
      <c r="E8" s="8">
        <v>6</v>
      </c>
    </row>
    <row r="9" spans="1:5" ht="15" thickBot="1" x14ac:dyDescent="0.35">
      <c r="A9" s="13" t="s">
        <v>45</v>
      </c>
      <c r="B9" s="11">
        <v>9.9000000000000005E-2</v>
      </c>
      <c r="C9" s="7">
        <v>-2.5013911338403475E-2</v>
      </c>
      <c r="D9" s="7">
        <v>1.3836662820473052E-2</v>
      </c>
      <c r="E9" s="7">
        <v>7</v>
      </c>
    </row>
    <row r="10" spans="1:5" ht="15" thickBot="1" x14ac:dyDescent="0.35">
      <c r="A10" s="12" t="s">
        <v>50</v>
      </c>
      <c r="B10" s="10">
        <v>31</v>
      </c>
      <c r="C10" s="8">
        <v>-2.3072346186366478E-2</v>
      </c>
      <c r="D10" s="8">
        <v>1.3851116159073534E-2</v>
      </c>
      <c r="E10" s="8">
        <v>8</v>
      </c>
    </row>
    <row r="11" spans="1:5" ht="15" thickBot="1" x14ac:dyDescent="0.35">
      <c r="A11" s="12" t="s">
        <v>46</v>
      </c>
      <c r="B11" s="10">
        <v>1.4E-2</v>
      </c>
      <c r="C11" s="8">
        <v>-2.217142141358475E-2</v>
      </c>
      <c r="D11" s="8">
        <v>2.1973892452707051E-2</v>
      </c>
      <c r="E11" s="8">
        <v>9</v>
      </c>
    </row>
    <row r="12" spans="1:5" ht="15" thickBot="1" x14ac:dyDescent="0.35">
      <c r="A12" s="12" t="s">
        <v>48</v>
      </c>
      <c r="B12" s="10">
        <v>1</v>
      </c>
      <c r="C12" s="8">
        <v>-2.2075065822912927E-2</v>
      </c>
      <c r="D12" s="8">
        <v>2.2075065822912927E-2</v>
      </c>
      <c r="E12" s="8">
        <v>10</v>
      </c>
    </row>
    <row r="13" spans="1:5" ht="15" thickBot="1" x14ac:dyDescent="0.35">
      <c r="A13" s="12" t="s">
        <v>49</v>
      </c>
      <c r="B13" s="10">
        <v>1</v>
      </c>
      <c r="C13" s="8">
        <v>-2.2075065822912927E-2</v>
      </c>
      <c r="D13" s="8">
        <v>2.0176860686677924E-2</v>
      </c>
      <c r="E13" s="8">
        <v>10</v>
      </c>
    </row>
    <row r="14" spans="1:5" ht="15" thickBot="1" x14ac:dyDescent="0.35">
      <c r="A14" s="13" t="s">
        <v>51</v>
      </c>
      <c r="B14" s="11">
        <v>4</v>
      </c>
      <c r="C14" s="7">
        <v>-2.2075065822912927E-2</v>
      </c>
      <c r="D14" s="7">
        <v>2.2075065822912927E-2</v>
      </c>
      <c r="E14" s="7">
        <v>10</v>
      </c>
    </row>
    <row r="15" spans="1:5" ht="16.2" thickBot="1" x14ac:dyDescent="0.35">
      <c r="A15" s="35" t="s">
        <v>43</v>
      </c>
      <c r="B15" s="8">
        <v>11.54</v>
      </c>
      <c r="C15" s="8">
        <v>-1.7580077518072671E-2</v>
      </c>
      <c r="D15" s="8">
        <v>1.0497941603694431E-2</v>
      </c>
      <c r="E15" s="36">
        <v>11</v>
      </c>
    </row>
    <row r="16" spans="1:5" ht="15" thickBot="1" x14ac:dyDescent="0.35">
      <c r="A16" s="12" t="s">
        <v>41</v>
      </c>
      <c r="B16" s="10">
        <v>4.8000000000000001E-2</v>
      </c>
      <c r="C16" s="8">
        <v>1.2044448833976862E-3</v>
      </c>
      <c r="D16" s="8">
        <v>3.7578680362006594E-3</v>
      </c>
      <c r="E16" s="8">
        <v>12</v>
      </c>
    </row>
    <row r="17" spans="1:5" ht="15" thickBot="1" x14ac:dyDescent="0.35">
      <c r="A17" s="13" t="s">
        <v>38</v>
      </c>
      <c r="B17" s="11">
        <v>0</v>
      </c>
      <c r="C17" s="8">
        <v>0</v>
      </c>
      <c r="D17" s="8">
        <v>0</v>
      </c>
      <c r="E17" s="7">
        <v>13</v>
      </c>
    </row>
    <row r="18" spans="1:5" ht="15" thickBot="1" x14ac:dyDescent="0.35">
      <c r="A18" s="12" t="s">
        <v>47</v>
      </c>
      <c r="B18" s="10">
        <v>0</v>
      </c>
      <c r="C18" s="8">
        <v>0</v>
      </c>
      <c r="D18" s="8">
        <v>0</v>
      </c>
      <c r="E18" s="8">
        <v>13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Αποτελέσματα παροχών</vt:lpstr>
      <vt:lpstr>Υπολογισμός συντε. Ευαισθησίας</vt:lpstr>
      <vt:lpstr>Παρουσίαση αποτελεσμάτων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2022-04-05T08:30:15Z</dcterms:created>
  <dcterms:modified xsi:type="dcterms:W3CDTF">2022-04-06T16:52:04Z</dcterms:modified>
</cp:coreProperties>
</file>