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2"/>
  <workbookPr defaultThemeVersion="124226"/>
  <mc:AlternateContent xmlns:mc="http://schemas.openxmlformats.org/markup-compatibility/2006">
    <mc:Choice Requires="x15">
      <x15ac:absPath xmlns:x15ac="http://schemas.microsoft.com/office/spreadsheetml/2010/11/ac" url="C:\Users\Efp Barad\Desktop\PythonProjects\proodoi\"/>
    </mc:Choice>
  </mc:AlternateContent>
  <xr:revisionPtr revIDLastSave="0" documentId="13_ncr:1_{B69793B3-BE56-43F3-B837-DBC20C7B153D}" xr6:coauthVersionLast="36" xr6:coauthVersionMax="36" xr10:uidLastSave="{00000000-0000-0000-0000-000000000000}"/>
  <bookViews>
    <workbookView xWindow="0" yWindow="0" windowWidth="24576" windowHeight="14100" activeTab="1" xr2:uid="{00000000-000D-0000-FFFF-FFFF00000000}"/>
  </bookViews>
  <sheets>
    <sheet name="ΑΠΕ - ΔΕΔΟΜΕΝΑ" sheetId="4" r:id="rId1"/>
    <sheet name="ΤΥΠΟΛΟΓΙΟ" sheetId="5" r:id="rId2"/>
    <sheet name="ΑΣΚΗΣΗ_1 - 40 ΜΟΝΑΔΕΣ" sheetId="2" r:id="rId3"/>
    <sheet name="ΑΣΚΗΣΗ_2 - 60 ΜΟΝΑΔΕΣ" sheetId="3" r:id="rId4"/>
  </sheets>
  <calcPr calcId="191029"/>
</workbook>
</file>

<file path=xl/calcChain.xml><?xml version="1.0" encoding="utf-8"?>
<calcChain xmlns="http://schemas.openxmlformats.org/spreadsheetml/2006/main">
  <c r="P23" i="3" l="1"/>
  <c r="P39" i="3"/>
  <c r="O13" i="3"/>
  <c r="K21" i="3"/>
  <c r="K22" i="3"/>
  <c r="K23" i="3"/>
  <c r="K24" i="3"/>
  <c r="K25" i="3"/>
  <c r="K26" i="3"/>
  <c r="K27" i="3"/>
  <c r="L27" i="3" s="1"/>
  <c r="K28" i="3"/>
  <c r="K29" i="3"/>
  <c r="K30" i="3"/>
  <c r="K31" i="3"/>
  <c r="K32" i="3"/>
  <c r="K33" i="3"/>
  <c r="K34" i="3"/>
  <c r="K35" i="3"/>
  <c r="L35" i="3" s="1"/>
  <c r="K36" i="3"/>
  <c r="K37" i="3"/>
  <c r="K38" i="3"/>
  <c r="K39" i="3"/>
  <c r="K40" i="3"/>
  <c r="K41" i="3"/>
  <c r="K42" i="3"/>
  <c r="K43" i="3"/>
  <c r="L43" i="3" s="1"/>
  <c r="K20" i="3"/>
  <c r="B45" i="3"/>
  <c r="B46" i="3" s="1"/>
  <c r="D21" i="3"/>
  <c r="P21" i="3" s="1"/>
  <c r="D22" i="3"/>
  <c r="G22" i="3" s="1"/>
  <c r="D23" i="3"/>
  <c r="G23" i="3" s="1"/>
  <c r="D24" i="3"/>
  <c r="P24" i="3" s="1"/>
  <c r="D25" i="3"/>
  <c r="G25" i="3" s="1"/>
  <c r="D26" i="3"/>
  <c r="G26" i="3" s="1"/>
  <c r="D27" i="3"/>
  <c r="G27" i="3" s="1"/>
  <c r="D28" i="3"/>
  <c r="G28" i="3" s="1"/>
  <c r="D29" i="3"/>
  <c r="P29" i="3" s="1"/>
  <c r="D30" i="3"/>
  <c r="P30" i="3" s="1"/>
  <c r="D31" i="3"/>
  <c r="G31" i="3" s="1"/>
  <c r="D32" i="3"/>
  <c r="P32" i="3" s="1"/>
  <c r="D33" i="3"/>
  <c r="G33" i="3" s="1"/>
  <c r="D34" i="3"/>
  <c r="G34" i="3" s="1"/>
  <c r="D35" i="3"/>
  <c r="G35" i="3" s="1"/>
  <c r="D36" i="3"/>
  <c r="G36" i="3" s="1"/>
  <c r="D37" i="3"/>
  <c r="P37" i="3" s="1"/>
  <c r="D38" i="3"/>
  <c r="G38" i="3" s="1"/>
  <c r="D39" i="3"/>
  <c r="G39" i="3" s="1"/>
  <c r="D40" i="3"/>
  <c r="G40" i="3" s="1"/>
  <c r="D41" i="3"/>
  <c r="G41" i="3" s="1"/>
  <c r="D42" i="3"/>
  <c r="G42" i="3" s="1"/>
  <c r="D43" i="3"/>
  <c r="G43" i="3" s="1"/>
  <c r="D20" i="3"/>
  <c r="G20" i="3" s="1"/>
  <c r="P36" i="3" l="1"/>
  <c r="P31" i="3"/>
  <c r="P20" i="3"/>
  <c r="L39" i="3"/>
  <c r="L31" i="3"/>
  <c r="L23" i="3"/>
  <c r="P28" i="3"/>
  <c r="L20" i="3"/>
  <c r="L21" i="3"/>
  <c r="L36" i="3"/>
  <c r="L28" i="3"/>
  <c r="L22" i="3"/>
  <c r="L42" i="3"/>
  <c r="L34" i="3"/>
  <c r="L26" i="3"/>
  <c r="L38" i="3"/>
  <c r="L41" i="3"/>
  <c r="L33" i="3"/>
  <c r="L25" i="3"/>
  <c r="L40" i="3"/>
  <c r="G32" i="3"/>
  <c r="L32" i="3" s="1"/>
  <c r="G21" i="3"/>
  <c r="P43" i="3"/>
  <c r="P35" i="3"/>
  <c r="P27" i="3"/>
  <c r="P42" i="3"/>
  <c r="P34" i="3"/>
  <c r="P26" i="3"/>
  <c r="G24" i="3"/>
  <c r="L24" i="3" s="1"/>
  <c r="G29" i="3"/>
  <c r="L29" i="3" s="1"/>
  <c r="P41" i="3"/>
  <c r="P33" i="3"/>
  <c r="P25" i="3"/>
  <c r="G30" i="3"/>
  <c r="L30" i="3" s="1"/>
  <c r="G37" i="3"/>
  <c r="L37" i="3" s="1"/>
  <c r="P40" i="3"/>
  <c r="P38" i="3"/>
  <c r="P22" i="3"/>
  <c r="I21" i="3" l="1"/>
  <c r="I25" i="3" s="1"/>
  <c r="M37" i="3"/>
  <c r="M36" i="3"/>
</calcChain>
</file>

<file path=xl/sharedStrings.xml><?xml version="1.0" encoding="utf-8"?>
<sst xmlns="http://schemas.openxmlformats.org/spreadsheetml/2006/main" count="105" uniqueCount="53">
  <si>
    <t>Χρόνος</t>
  </si>
  <si>
    <t>Πυκνότητα ηλιακής ενέργειας (Wh/m2)</t>
  </si>
  <si>
    <t>Κατανάλωση Νερού σε m3</t>
  </si>
  <si>
    <t>Θερμοκρασία περιβάλλοντος σε οC</t>
  </si>
  <si>
    <t>ΣΥΝΤΕΛΕΣΤΕΣ ΑΠΟΔΟΣΗΣ Φ/Β</t>
  </si>
  <si>
    <r>
      <t>n</t>
    </r>
    <r>
      <rPr>
        <b/>
        <vertAlign val="subscript"/>
        <sz val="11"/>
        <color indexed="8"/>
        <rFont val="Calibri"/>
        <family val="2"/>
      </rPr>
      <t>pv</t>
    </r>
  </si>
  <si>
    <r>
      <t>n</t>
    </r>
    <r>
      <rPr>
        <b/>
        <vertAlign val="subscript"/>
        <sz val="11"/>
        <color indexed="8"/>
        <rFont val="Calibri"/>
        <family val="2"/>
      </rPr>
      <t>T</t>
    </r>
  </si>
  <si>
    <r>
      <t>n</t>
    </r>
    <r>
      <rPr>
        <b/>
        <vertAlign val="subscript"/>
        <sz val="11"/>
        <color indexed="8"/>
        <rFont val="Calibri"/>
        <family val="2"/>
      </rPr>
      <t>p</t>
    </r>
  </si>
  <si>
    <t>ΑΛΛΑ ΣΤΟΙΧΕΙΑ</t>
  </si>
  <si>
    <t>ρ =</t>
  </si>
  <si>
    <r>
      <t>1000 kg/m</t>
    </r>
    <r>
      <rPr>
        <b/>
        <vertAlign val="superscript"/>
        <sz val="11"/>
        <color indexed="8"/>
        <rFont val="Calibri"/>
        <family val="2"/>
      </rPr>
      <t>3</t>
    </r>
  </si>
  <si>
    <t>πυκνότητα νερού</t>
  </si>
  <si>
    <t>Cp =</t>
  </si>
  <si>
    <r>
      <t>1.16 Wh/(</t>
    </r>
    <r>
      <rPr>
        <b/>
        <vertAlign val="superscript"/>
        <sz val="11"/>
        <color indexed="8"/>
        <rFont val="Calibri"/>
        <family val="2"/>
      </rPr>
      <t>o</t>
    </r>
    <r>
      <rPr>
        <b/>
        <sz val="11"/>
        <color indexed="8"/>
        <rFont val="Calibri"/>
        <family val="2"/>
      </rPr>
      <t>C kg)</t>
    </r>
  </si>
  <si>
    <t>ειδική θερμότητα νερού</t>
  </si>
  <si>
    <t>Ηλιακά - Θερμικά</t>
  </si>
  <si>
    <t>Φωτοβολταικά</t>
  </si>
  <si>
    <t>Θερμοδυναμική</t>
  </si>
  <si>
    <t>Ανεμογεννήτριες</t>
  </si>
  <si>
    <r>
      <t>L</t>
    </r>
    <r>
      <rPr>
        <b/>
        <vertAlign val="subscript"/>
        <sz val="16"/>
        <color indexed="60"/>
        <rFont val="Calibri"/>
        <family val="2"/>
      </rPr>
      <t>p</t>
    </r>
    <r>
      <rPr>
        <b/>
        <sz val="16"/>
        <color indexed="60"/>
        <rFont val="Calibri"/>
        <family val="2"/>
      </rPr>
      <t xml:space="preserve"> = m </t>
    </r>
    <r>
      <rPr>
        <b/>
        <sz val="16"/>
        <color indexed="60"/>
        <rFont val="Arial Narrow"/>
        <family val="2"/>
      </rPr>
      <t>·</t>
    </r>
    <r>
      <rPr>
        <b/>
        <sz val="16"/>
        <color indexed="60"/>
        <rFont val="Calibri"/>
        <family val="2"/>
      </rPr>
      <t xml:space="preserve"> </t>
    </r>
    <r>
      <rPr>
        <b/>
        <sz val="16"/>
        <color indexed="60"/>
        <rFont val="Calibri"/>
        <family val="2"/>
      </rPr>
      <t>C</t>
    </r>
    <r>
      <rPr>
        <b/>
        <vertAlign val="subscript"/>
        <sz val="16"/>
        <color indexed="60"/>
        <rFont val="Calibri"/>
        <family val="2"/>
      </rPr>
      <t>p</t>
    </r>
    <r>
      <rPr>
        <b/>
        <sz val="16"/>
        <color indexed="60"/>
        <rFont val="Calibri"/>
        <family val="2"/>
      </rPr>
      <t xml:space="preserve">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</si>
  <si>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Ε</t>
    </r>
    <r>
      <rPr>
        <b/>
        <vertAlign val="subscript"/>
        <sz val="16"/>
        <color indexed="60"/>
        <rFont val="Calibri"/>
        <family val="2"/>
      </rPr>
      <t>p</t>
    </r>
    <r>
      <rPr>
        <b/>
        <sz val="16"/>
        <color indexed="60"/>
        <rFont val="Calibri"/>
        <family val="2"/>
      </rPr>
      <t xml:space="preserve"> = </t>
    </r>
    <r>
      <rPr>
        <b/>
        <sz val="16"/>
        <color indexed="60"/>
        <rFont val="Calibri"/>
        <family val="2"/>
      </rPr>
      <t xml:space="preserve"> n</t>
    </r>
    <r>
      <rPr>
        <b/>
        <vertAlign val="subscript"/>
        <sz val="16"/>
        <color indexed="60"/>
        <rFont val="Calibri"/>
        <family val="2"/>
      </rPr>
      <t>pv</t>
    </r>
    <r>
      <rPr>
        <b/>
        <sz val="16"/>
        <color indexed="60"/>
        <rFont val="Calibri"/>
        <family val="2"/>
      </rPr>
      <t xml:space="preserve"> · n</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T</t>
    </r>
    <r>
      <rPr>
        <b/>
        <sz val="16"/>
        <color indexed="60"/>
        <rFont val="Calibri"/>
        <family val="2"/>
      </rPr>
      <t xml:space="preserve"> · Ε</t>
    </r>
    <r>
      <rPr>
        <b/>
        <vertAlign val="subscript"/>
        <sz val="16"/>
        <color indexed="60"/>
        <rFont val="Calibri"/>
        <family val="2"/>
      </rPr>
      <t xml:space="preserve">sun  </t>
    </r>
    <r>
      <rPr>
        <b/>
        <sz val="16"/>
        <color indexed="60"/>
        <rFont val="Calibri"/>
        <family val="2"/>
      </rPr>
      <t>· A</t>
    </r>
  </si>
  <si>
    <r>
      <t>COP</t>
    </r>
    <r>
      <rPr>
        <b/>
        <vertAlign val="subscript"/>
        <sz val="16"/>
        <color indexed="60"/>
        <rFont val="Calibri"/>
        <family val="2"/>
      </rPr>
      <t>R</t>
    </r>
    <r>
      <rPr>
        <b/>
        <sz val="16"/>
        <color indexed="60"/>
        <rFont val="Calibri"/>
        <family val="2"/>
      </rPr>
      <t xml:space="preserve"> = T</t>
    </r>
    <r>
      <rPr>
        <b/>
        <vertAlign val="subscript"/>
        <sz val="16"/>
        <color indexed="60"/>
        <rFont val="Calibri"/>
        <family val="2"/>
      </rPr>
      <t>c</t>
    </r>
    <r>
      <rPr>
        <b/>
        <sz val="16"/>
        <color indexed="60"/>
        <rFont val="Calibri"/>
        <family val="2"/>
      </rPr>
      <t xml:space="preserve"> /(T</t>
    </r>
    <r>
      <rPr>
        <b/>
        <vertAlign val="subscript"/>
        <sz val="16"/>
        <color indexed="60"/>
        <rFont val="Calibri"/>
        <family val="2"/>
      </rPr>
      <t>H</t>
    </r>
    <r>
      <rPr>
        <b/>
        <sz val="16"/>
        <color indexed="60"/>
        <rFont val="Calibri"/>
        <family val="2"/>
      </rPr>
      <t>- T</t>
    </r>
    <r>
      <rPr>
        <b/>
        <vertAlign val="subscript"/>
        <sz val="16"/>
        <color indexed="60"/>
        <rFont val="Calibri"/>
        <family val="2"/>
      </rPr>
      <t>c</t>
    </r>
    <r>
      <rPr>
        <b/>
        <sz val="16"/>
        <color indexed="60"/>
        <rFont val="Calibri"/>
        <family val="2"/>
      </rPr>
      <t>)</t>
    </r>
  </si>
  <si>
    <r>
      <t xml:space="preserve">P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</si>
  <si>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(UA)</t>
    </r>
    <r>
      <rPr>
        <b/>
        <vertAlign val="subscript"/>
        <sz val="16"/>
        <color indexed="60"/>
        <rFont val="Calibri"/>
        <family val="2"/>
      </rPr>
      <t>h</t>
    </r>
    <r>
      <rPr>
        <b/>
        <sz val="16"/>
        <color indexed="60"/>
        <rFont val="Calibri"/>
        <family val="2"/>
      </rPr>
      <t xml:space="preserve">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</si>
  <si>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P</t>
    </r>
    <r>
      <rPr>
        <b/>
        <vertAlign val="subscript"/>
        <sz val="16"/>
        <color indexed="60"/>
        <rFont val="Calibri"/>
        <family val="2"/>
      </rPr>
      <t>p</t>
    </r>
    <r>
      <rPr>
        <b/>
        <sz val="16"/>
        <color indexed="60"/>
        <rFont val="Calibri"/>
        <family val="2"/>
      </rPr>
      <t xml:space="preserve"> = </t>
    </r>
    <r>
      <rPr>
        <b/>
        <sz val="16"/>
        <color indexed="60"/>
        <rFont val="Calibri"/>
        <family val="2"/>
      </rPr>
      <t xml:space="preserve"> n</t>
    </r>
    <r>
      <rPr>
        <b/>
        <vertAlign val="subscript"/>
        <sz val="16"/>
        <color indexed="60"/>
        <rFont val="Calibri"/>
        <family val="2"/>
      </rPr>
      <t>pv</t>
    </r>
    <r>
      <rPr>
        <b/>
        <sz val="16"/>
        <color indexed="60"/>
        <rFont val="Calibri"/>
        <family val="2"/>
      </rPr>
      <t xml:space="preserve"> · n</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T</t>
    </r>
    <r>
      <rPr>
        <b/>
        <sz val="16"/>
        <color indexed="60"/>
        <rFont val="Calibri"/>
        <family val="2"/>
      </rPr>
      <t xml:space="preserve"> · P</t>
    </r>
    <r>
      <rPr>
        <b/>
        <vertAlign val="subscript"/>
        <sz val="16"/>
        <color indexed="60"/>
        <rFont val="Calibri"/>
        <family val="2"/>
      </rPr>
      <t xml:space="preserve">sun  </t>
    </r>
    <r>
      <rPr>
        <b/>
        <sz val="16"/>
        <color indexed="60"/>
        <rFont val="Calibri"/>
        <family val="2"/>
      </rPr>
      <t>· A</t>
    </r>
  </si>
  <si>
    <r>
      <t>COP</t>
    </r>
    <r>
      <rPr>
        <b/>
        <vertAlign val="subscript"/>
        <sz val="16"/>
        <color indexed="60"/>
        <rFont val="Calibri"/>
        <family val="2"/>
      </rPr>
      <t>H</t>
    </r>
    <r>
      <rPr>
        <b/>
        <sz val="16"/>
        <color indexed="60"/>
        <rFont val="Calibri"/>
        <family val="2"/>
      </rPr>
      <t xml:space="preserve"> = T</t>
    </r>
    <r>
      <rPr>
        <b/>
        <vertAlign val="subscript"/>
        <sz val="16"/>
        <color indexed="60"/>
        <rFont val="Calibri"/>
        <family val="2"/>
      </rPr>
      <t>H</t>
    </r>
    <r>
      <rPr>
        <b/>
        <sz val="16"/>
        <color indexed="60"/>
        <rFont val="Calibri"/>
        <family val="2"/>
      </rPr>
      <t xml:space="preserve"> /(T</t>
    </r>
    <r>
      <rPr>
        <b/>
        <vertAlign val="subscript"/>
        <sz val="16"/>
        <color indexed="60"/>
        <rFont val="Calibri"/>
        <family val="2"/>
      </rPr>
      <t>H</t>
    </r>
    <r>
      <rPr>
        <b/>
        <sz val="16"/>
        <color indexed="60"/>
        <rFont val="Calibri"/>
        <family val="2"/>
      </rPr>
      <t>- T</t>
    </r>
    <r>
      <rPr>
        <b/>
        <vertAlign val="subscript"/>
        <sz val="16"/>
        <color indexed="60"/>
        <rFont val="Calibri"/>
        <family val="2"/>
      </rPr>
      <t>c</t>
    </r>
    <r>
      <rPr>
        <b/>
        <sz val="16"/>
        <color indexed="60"/>
        <rFont val="Calibri"/>
        <family val="2"/>
      </rPr>
      <t>)</t>
    </r>
  </si>
  <si>
    <r>
      <t>P</t>
    </r>
    <r>
      <rPr>
        <b/>
        <vertAlign val="subscript"/>
        <sz val="16"/>
        <color indexed="60"/>
        <rFont val="Calibri"/>
        <family val="2"/>
      </rPr>
      <t>n</t>
    </r>
    <r>
      <rPr>
        <b/>
        <sz val="16"/>
        <color indexed="60"/>
        <rFont val="Calibri"/>
        <family val="2"/>
      </rPr>
      <t xml:space="preserve"> = c</t>
    </r>
    <r>
      <rPr>
        <b/>
        <vertAlign val="subscript"/>
        <sz val="16"/>
        <color indexed="60"/>
        <rFont val="Calibri"/>
        <family val="2"/>
      </rPr>
      <t>p</t>
    </r>
    <r>
      <rPr>
        <b/>
        <sz val="16"/>
        <color indexed="60"/>
        <rFont val="Calibri"/>
        <family val="2"/>
      </rPr>
      <t xml:space="preserve">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</si>
  <si>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t>
    </r>
    <r>
      <rPr>
        <b/>
        <vertAlign val="subscript"/>
        <sz val="16"/>
        <color indexed="60"/>
        <rFont val="Calibri"/>
        <family val="2"/>
      </rPr>
      <t>p</t>
    </r>
    <r>
      <rPr>
        <b/>
        <sz val="16"/>
        <color indexed="60"/>
        <rFont val="Calibri"/>
        <family val="2"/>
      </rPr>
      <t xml:space="preserve"> · A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</si>
  <si>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n = 1 - T</t>
    </r>
    <r>
      <rPr>
        <b/>
        <vertAlign val="subscript"/>
        <sz val="16"/>
        <color indexed="60"/>
        <rFont val="Calibri"/>
        <family val="2"/>
      </rPr>
      <t>C</t>
    </r>
    <r>
      <rPr>
        <b/>
        <sz val="16"/>
        <color indexed="60"/>
        <rFont val="Calibri"/>
        <family val="2"/>
      </rPr>
      <t xml:space="preserve"> /T</t>
    </r>
    <r>
      <rPr>
        <b/>
        <vertAlign val="subscript"/>
        <sz val="16"/>
        <color indexed="60"/>
        <rFont val="Calibri"/>
        <family val="2"/>
      </rPr>
      <t>H</t>
    </r>
  </si>
  <si>
    <r>
      <t>P</t>
    </r>
    <r>
      <rPr>
        <b/>
        <vertAlign val="subscript"/>
        <sz val="16"/>
        <color indexed="60"/>
        <rFont val="Calibri"/>
        <family val="2"/>
      </rPr>
      <t>el</t>
    </r>
    <r>
      <rPr>
        <b/>
        <sz val="16"/>
        <color indexed="60"/>
        <rFont val="Calibri"/>
        <family val="2"/>
      </rPr>
      <t xml:space="preserve"> = n</t>
    </r>
    <r>
      <rPr>
        <b/>
        <vertAlign val="subscript"/>
        <sz val="16"/>
        <color indexed="60"/>
        <rFont val="Calibri"/>
        <family val="2"/>
      </rPr>
      <t>mech-el</t>
    </r>
    <r>
      <rPr>
        <b/>
        <sz val="16"/>
        <color indexed="60"/>
        <rFont val="Calibri"/>
        <family val="2"/>
      </rPr>
      <t xml:space="preserve"> · c</t>
    </r>
    <r>
      <rPr>
        <b/>
        <vertAlign val="subscript"/>
        <sz val="16"/>
        <color indexed="60"/>
        <rFont val="Calibri"/>
        <family val="2"/>
      </rPr>
      <t>p</t>
    </r>
    <r>
      <rPr>
        <b/>
        <sz val="16"/>
        <color indexed="60"/>
        <rFont val="Calibri"/>
        <family val="2"/>
      </rPr>
      <t xml:space="preserve">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</si>
  <si>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t>
    </r>
    <r>
      <rPr>
        <b/>
        <vertAlign val="subscript"/>
        <sz val="16"/>
        <color indexed="60"/>
        <rFont val="Calibri"/>
        <family val="2"/>
      </rPr>
      <t>p</t>
    </r>
    <r>
      <rPr>
        <b/>
        <sz val="16"/>
        <color indexed="60"/>
        <rFont val="Calibri"/>
        <family val="2"/>
      </rPr>
      <t xml:space="preserve"> · S</t>
    </r>
  </si>
  <si>
    <r>
      <t>C</t>
    </r>
    <r>
      <rPr>
        <b/>
        <vertAlign val="subscript"/>
        <sz val="16"/>
        <color indexed="60"/>
        <rFont val="Calibri"/>
        <family val="2"/>
      </rPr>
      <t xml:space="preserve">f  </t>
    </r>
    <r>
      <rPr>
        <b/>
        <sz val="16"/>
        <color indexed="60"/>
        <rFont val="Calibri"/>
        <family val="2"/>
      </rPr>
      <t>= E</t>
    </r>
    <r>
      <rPr>
        <b/>
        <vertAlign val="subscript"/>
        <sz val="16"/>
        <color indexed="60"/>
        <rFont val="Calibri"/>
        <family val="2"/>
      </rPr>
      <t>t</t>
    </r>
    <r>
      <rPr>
        <b/>
        <sz val="16"/>
        <color indexed="60"/>
        <rFont val="Calibri"/>
        <family val="2"/>
      </rPr>
      <t xml:space="preserve"> / (P</t>
    </r>
    <r>
      <rPr>
        <b/>
        <vertAlign val="subscript"/>
        <sz val="16"/>
        <color indexed="60"/>
        <rFont val="Calibri"/>
        <family val="2"/>
      </rPr>
      <t>n</t>
    </r>
    <r>
      <rPr>
        <b/>
        <sz val="16"/>
        <color indexed="60"/>
        <rFont val="Calibri"/>
        <family val="2"/>
      </rPr>
      <t xml:space="preserve"> · Δt)</t>
    </r>
  </si>
  <si>
    <t>Υδραυλικά</t>
  </si>
  <si>
    <t>Γεωθερμία</t>
  </si>
  <si>
    <r>
      <t xml:space="preserve">P = n · </t>
    </r>
    <r>
      <rPr>
        <b/>
        <sz val="16"/>
        <color indexed="60"/>
        <rFont val="Calibri"/>
        <family val="2"/>
      </rPr>
      <t xml:space="preserve"> </t>
    </r>
    <r>
      <rPr>
        <b/>
        <sz val="16"/>
        <color indexed="60"/>
        <rFont val="Calibri"/>
        <family val="2"/>
      </rPr>
      <t>ρ</t>
    </r>
    <r>
      <rPr>
        <b/>
        <vertAlign val="subscript"/>
        <sz val="16"/>
        <color indexed="60"/>
        <rFont val="Calibri"/>
        <family val="2"/>
      </rPr>
      <t>w</t>
    </r>
    <r>
      <rPr>
        <b/>
        <sz val="16"/>
        <color indexed="60"/>
        <rFont val="Calibri"/>
        <family val="2"/>
      </rPr>
      <t xml:space="preserve"> · g · ΔH · q</t>
    </r>
    <r>
      <rPr>
        <b/>
        <vertAlign val="subscript"/>
        <sz val="16"/>
        <color indexed="60"/>
        <rFont val="Calibri"/>
        <family val="2"/>
      </rPr>
      <t>w</t>
    </r>
  </si>
  <si>
    <t>Q = k · Δθ/Δζ</t>
  </si>
  <si>
    <t>Για ξενοδοχειακό συγκρότημα στην στήλη Β δίνεται η κατανομή κατανάλωσης σε ζεστό νερό θερμοκρασίας 40  ̊C. Το νερό το λαμβάνουμε σε αρχική θερμοκρασία 15   ̊C.                                                      Α. Δώστε την κατανομή θερμικής ενέργειας που χρειαζόμαστε για να ζεσταθεί το νερό                                                                                                                                                                                                                    Β. Δώστε την κατανάλωση ηλεκτρικής ενέργειας για να δίνει αντλία θερμότητας (COP = 4) την απαραίτητη ενέργεια για τη θέρμανση του νερού                                                                                                      Γ. Σχεδιάστε Φ/Β σύστημα που σε συνδυασμό με την αντλία θερμότητας θα καλύπτει την συγκεκριμένη κατανάλωση σε ενέργεια και χρησιμοποιήστε ηλεκτρική μπαταρία σαν αποθήκη ενέργειας.</t>
  </si>
  <si>
    <t>Ενέργεια για θέρμανση θερμοκηπίου</t>
  </si>
  <si>
    <t>kWh</t>
  </si>
  <si>
    <t>ΑΘ ΗΛ.  ΕΝΕΡΡΓΕΙΑ</t>
  </si>
  <si>
    <t>ΕΜΒΑΔΟΝ</t>
  </si>
  <si>
    <t>Wh/m2</t>
  </si>
  <si>
    <t>kWh/m2</t>
  </si>
  <si>
    <r>
      <t>Ε</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pv</t>
    </r>
    <r>
      <rPr>
        <b/>
        <sz val="16"/>
        <color indexed="60"/>
        <rFont val="Calibri"/>
        <family val="2"/>
      </rPr>
      <t xml:space="preserve"> · n</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T</t>
    </r>
    <r>
      <rPr>
        <b/>
        <sz val="16"/>
        <color indexed="60"/>
        <rFont val="Calibri"/>
        <family val="2"/>
      </rPr>
      <t xml:space="preserve"> · Ε</t>
    </r>
    <r>
      <rPr>
        <b/>
        <vertAlign val="subscript"/>
        <sz val="16"/>
        <color indexed="60"/>
        <rFont val="Calibri"/>
        <family val="2"/>
      </rPr>
      <t xml:space="preserve">sun  </t>
    </r>
    <r>
      <rPr>
        <b/>
        <sz val="16"/>
        <color indexed="60"/>
        <rFont val="Calibri"/>
        <family val="2"/>
      </rPr>
      <t>· A</t>
    </r>
  </si>
  <si>
    <t>ΕΝ. ΠΟΥ ΠΑΡΑΓΟΥΜΕ</t>
  </si>
  <si>
    <t>m2</t>
  </si>
  <si>
    <t>Παραγωγή</t>
  </si>
  <si>
    <t>Παραγωγή - κατανάλωση</t>
  </si>
  <si>
    <t>kW</t>
  </si>
  <si>
    <t>kWh/kg</t>
  </si>
  <si>
    <t>Κατανάλωση καυσίμου λέβητα</t>
  </si>
  <si>
    <t>kg</t>
  </si>
  <si>
    <t>Έστω θερμοκήπιο έκτασης 2.000 m2 με συντελεστή συνολικής απώλειας θερμότητας 10 W/(m2  ̊C) απαιτούμενη θερμοκρασία Τ = 22   ̊C και η κατανομή θερμοκρασίας περιβάλλοντος για ένα τυπικό 24ωρο. Δεδομένου ότι χρησιμοποιούμε αντλία θερμότητας με COP = 4 για να καλυφθούν οι θερμικές/ψυκτικές μας ανάγκες:   A.Δώστε την κατανομή θερμικής ενέργειας σε kWh  Β.Δώστε την κατανομή ηλεκτρικής  ενέργειας που χρειάζεται η αντλία θερμότητας σε kWh   Γ. Σχεδιάστε αυτόνομο Φ/Β σύστημα με ηλεκτρικούς συσσωρευτές  που σε συνδυασμό με την αντλία θερμότητας θα καλύπτει την συγκεκριμένη κατανάλωση σε ενέργεια. Δ. Σχεδιάστε αποθήκευση με βιοκάυσιμο ενεργειακής περιεκτικότητας 3.5 kWh/kg και συντελεστή απόδοσης λέβητα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</si>
</sst>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hh:mm"/>
    <numFmt numFmtId="165" formatCode="#,##0."/>
  </numFmts>
  <fonts count="15" x14ac:knownFonts="1">
    <font>
      <sz val="11"/>
      <color theme="1"/>
      <name val="Calibri"/>
      <family val="2"/>
      <scheme val="minor"/>
    </font>
    <font>
      <b/>
      <sz val="16"/>
      <color theme="1"/>
      <name val="Calibri"/>
      <family val="2"/>
      <scheme val="minor"/>
    </font>
    <font>
      <b/>
      <sz val="16"/>
      <color theme="1"/>
      <name val="Calibri"/>
      <family val="2"/>
      <scheme val="minor"/>
    </font>
    <font>
      <b/>
      <sz val="11"/>
      <color theme="1"/>
      <name val="Calibri"/>
      <family val="2"/>
      <scheme val="minor"/>
    </font>
    <font>
      <b/>
      <sz val="18"/>
      <color theme="1"/>
      <name val="Calibri"/>
      <family val="2"/>
      <scheme val="minor"/>
    </font>
    <font>
      <b/>
      <vertAlign val="subscript"/>
      <sz val="11"/>
      <color indexed="8"/>
      <name val="Calibri"/>
      <family val="2"/>
    </font>
    <font>
      <b/>
      <sz val="11"/>
      <color indexed="8"/>
      <name val="Calibri"/>
      <family val="2"/>
    </font>
    <font>
      <b/>
      <vertAlign val="superscript"/>
      <sz val="11"/>
      <color indexed="8"/>
      <name val="Calibri"/>
      <family val="2"/>
    </font>
    <font>
      <b/>
      <sz val="22"/>
      <color theme="1"/>
      <name val="Calibri"/>
      <family val="2"/>
      <scheme val="minor"/>
    </font>
    <font>
      <b/>
      <sz val="16"/>
      <color rgb="FFC00000"/>
      <name val="Calibri"/>
      <family val="2"/>
      <scheme val="minor"/>
    </font>
    <font>
      <b/>
      <vertAlign val="subscript"/>
      <sz val="16"/>
      <color indexed="60"/>
      <name val="Calibri"/>
      <family val="2"/>
    </font>
    <font>
      <b/>
      <sz val="16"/>
      <color indexed="60"/>
      <name val="Calibri"/>
      <family val="2"/>
    </font>
    <font>
      <b/>
      <sz val="16"/>
      <color indexed="60"/>
      <name val="Arial Narrow"/>
      <family val="2"/>
    </font>
    <font>
      <sz val="16"/>
      <color rgb="FFC00000"/>
      <name val="Calibri"/>
      <family val="2"/>
      <scheme val="minor"/>
    </font>
    <font>
      <b/>
      <vertAlign val="superscript"/>
      <sz val="16"/>
      <color indexed="60"/>
      <name val="Calibri"/>
      <family val="2"/>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164" fontId="0" fillId="0" borderId="0" xfId="0" applyNumberFormat="1"/>
    <xf numFmtId="165" fontId="0" fillId="0" borderId="0" xfId="0" applyNumberFormat="1"/>
    <xf numFmtId="0" fontId="3" fillId="0" borderId="0" xfId="0" applyFont="1"/>
    <xf numFmtId="0" fontId="0" fillId="3" borderId="1" xfId="0" applyFill="1" applyBorder="1"/>
    <xf numFmtId="0" fontId="0" fillId="3" borderId="0" xfId="0" applyFill="1"/>
    <xf numFmtId="0" fontId="13" fillId="0" borderId="0" xfId="0" applyFont="1"/>
    <xf numFmtId="0" fontId="0" fillId="0" borderId="0" xfId="0" applyFill="1" applyBorder="1"/>
    <xf numFmtId="0" fontId="1" fillId="0" borderId="0" xfId="0" applyFont="1" applyFill="1" applyBorder="1" applyAlignment="1">
      <alignment horizontal="center" vertical="center" wrapText="1"/>
    </xf>
    <xf numFmtId="0" fontId="0" fillId="0" borderId="0" xfId="0" applyFill="1" applyBorder="1"/>
    <xf numFmtId="0" fontId="3" fillId="0" borderId="0" xfId="0" applyFont="1" applyFill="1" applyBorder="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xf numFmtId="0" fontId="3" fillId="0" borderId="0" xfId="0" applyFont="1" applyAlignment="1">
      <alignment wrapText="1"/>
    </xf>
    <xf numFmtId="0" fontId="4" fillId="0" borderId="0" xfId="0" applyFont="1" applyAlignment="1"/>
    <xf numFmtId="0" fontId="8" fillId="0" borderId="1" xfId="0" applyFont="1" applyBorder="1" applyAlignment="1">
      <alignment horizontal="center" vertical="center"/>
    </xf>
    <xf numFmtId="0" fontId="9" fillId="0" borderId="0" xfId="0" applyFont="1" applyAlignment="1">
      <alignment horizontal="center" vertical="center"/>
    </xf>
    <xf numFmtId="0" fontId="13" fillId="0" borderId="0" xfId="0" applyFont="1" applyAlignment="1"/>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Fill="1" applyBorder="1"/>
    <xf numFmtId="0" fontId="9" fillId="0" borderId="0" xfId="0" applyFont="1" applyFill="1" applyBorder="1" applyAlignment="1">
      <alignment horizontal="center" vertical="center"/>
    </xf>
    <xf numFmtId="0" fontId="13" fillId="0" borderId="0" xfId="0" applyFont="1"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workbookViewId="0">
      <selection activeCell="C17" sqref="C17"/>
    </sheetView>
  </sheetViews>
  <sheetFormatPr defaultRowHeight="14.4" x14ac:dyDescent="0.3"/>
  <cols>
    <col min="2" max="2" width="13.88671875" bestFit="1" customWidth="1"/>
    <col min="3" max="3" width="53.88671875" customWidth="1"/>
    <col min="258" max="258" width="13.88671875" bestFit="1" customWidth="1"/>
    <col min="259" max="259" width="53.88671875" customWidth="1"/>
    <col min="514" max="514" width="13.88671875" bestFit="1" customWidth="1"/>
    <col min="515" max="515" width="53.88671875" customWidth="1"/>
    <col min="770" max="770" width="13.88671875" bestFit="1" customWidth="1"/>
    <col min="771" max="771" width="53.88671875" customWidth="1"/>
    <col min="1026" max="1026" width="13.88671875" bestFit="1" customWidth="1"/>
    <col min="1027" max="1027" width="53.88671875" customWidth="1"/>
    <col min="1282" max="1282" width="13.88671875" bestFit="1" customWidth="1"/>
    <col min="1283" max="1283" width="53.88671875" customWidth="1"/>
    <col min="1538" max="1538" width="13.88671875" bestFit="1" customWidth="1"/>
    <col min="1539" max="1539" width="53.88671875" customWidth="1"/>
    <col min="1794" max="1794" width="13.88671875" bestFit="1" customWidth="1"/>
    <col min="1795" max="1795" width="53.88671875" customWidth="1"/>
    <col min="2050" max="2050" width="13.88671875" bestFit="1" customWidth="1"/>
    <col min="2051" max="2051" width="53.88671875" customWidth="1"/>
    <col min="2306" max="2306" width="13.88671875" bestFit="1" customWidth="1"/>
    <col min="2307" max="2307" width="53.88671875" customWidth="1"/>
    <col min="2562" max="2562" width="13.88671875" bestFit="1" customWidth="1"/>
    <col min="2563" max="2563" width="53.88671875" customWidth="1"/>
    <col min="2818" max="2818" width="13.88671875" bestFit="1" customWidth="1"/>
    <col min="2819" max="2819" width="53.88671875" customWidth="1"/>
    <col min="3074" max="3074" width="13.88671875" bestFit="1" customWidth="1"/>
    <col min="3075" max="3075" width="53.88671875" customWidth="1"/>
    <col min="3330" max="3330" width="13.88671875" bestFit="1" customWidth="1"/>
    <col min="3331" max="3331" width="53.88671875" customWidth="1"/>
    <col min="3586" max="3586" width="13.88671875" bestFit="1" customWidth="1"/>
    <col min="3587" max="3587" width="53.88671875" customWidth="1"/>
    <col min="3842" max="3842" width="13.88671875" bestFit="1" customWidth="1"/>
    <col min="3843" max="3843" width="53.88671875" customWidth="1"/>
    <col min="4098" max="4098" width="13.88671875" bestFit="1" customWidth="1"/>
    <col min="4099" max="4099" width="53.88671875" customWidth="1"/>
    <col min="4354" max="4354" width="13.88671875" bestFit="1" customWidth="1"/>
    <col min="4355" max="4355" width="53.88671875" customWidth="1"/>
    <col min="4610" max="4610" width="13.88671875" bestFit="1" customWidth="1"/>
    <col min="4611" max="4611" width="53.88671875" customWidth="1"/>
    <col min="4866" max="4866" width="13.88671875" bestFit="1" customWidth="1"/>
    <col min="4867" max="4867" width="53.88671875" customWidth="1"/>
    <col min="5122" max="5122" width="13.88671875" bestFit="1" customWidth="1"/>
    <col min="5123" max="5123" width="53.88671875" customWidth="1"/>
    <col min="5378" max="5378" width="13.88671875" bestFit="1" customWidth="1"/>
    <col min="5379" max="5379" width="53.88671875" customWidth="1"/>
    <col min="5634" max="5634" width="13.88671875" bestFit="1" customWidth="1"/>
    <col min="5635" max="5635" width="53.88671875" customWidth="1"/>
    <col min="5890" max="5890" width="13.88671875" bestFit="1" customWidth="1"/>
    <col min="5891" max="5891" width="53.88671875" customWidth="1"/>
    <col min="6146" max="6146" width="13.88671875" bestFit="1" customWidth="1"/>
    <col min="6147" max="6147" width="53.88671875" customWidth="1"/>
    <col min="6402" max="6402" width="13.88671875" bestFit="1" customWidth="1"/>
    <col min="6403" max="6403" width="53.88671875" customWidth="1"/>
    <col min="6658" max="6658" width="13.88671875" bestFit="1" customWidth="1"/>
    <col min="6659" max="6659" width="53.88671875" customWidth="1"/>
    <col min="6914" max="6914" width="13.88671875" bestFit="1" customWidth="1"/>
    <col min="6915" max="6915" width="53.88671875" customWidth="1"/>
    <col min="7170" max="7170" width="13.88671875" bestFit="1" customWidth="1"/>
    <col min="7171" max="7171" width="53.88671875" customWidth="1"/>
    <col min="7426" max="7426" width="13.88671875" bestFit="1" customWidth="1"/>
    <col min="7427" max="7427" width="53.88671875" customWidth="1"/>
    <col min="7682" max="7682" width="13.88671875" bestFit="1" customWidth="1"/>
    <col min="7683" max="7683" width="53.88671875" customWidth="1"/>
    <col min="7938" max="7938" width="13.88671875" bestFit="1" customWidth="1"/>
    <col min="7939" max="7939" width="53.88671875" customWidth="1"/>
    <col min="8194" max="8194" width="13.88671875" bestFit="1" customWidth="1"/>
    <col min="8195" max="8195" width="53.88671875" customWidth="1"/>
    <col min="8450" max="8450" width="13.88671875" bestFit="1" customWidth="1"/>
    <col min="8451" max="8451" width="53.88671875" customWidth="1"/>
    <col min="8706" max="8706" width="13.88671875" bestFit="1" customWidth="1"/>
    <col min="8707" max="8707" width="53.88671875" customWidth="1"/>
    <col min="8962" max="8962" width="13.88671875" bestFit="1" customWidth="1"/>
    <col min="8963" max="8963" width="53.88671875" customWidth="1"/>
    <col min="9218" max="9218" width="13.88671875" bestFit="1" customWidth="1"/>
    <col min="9219" max="9219" width="53.88671875" customWidth="1"/>
    <col min="9474" max="9474" width="13.88671875" bestFit="1" customWidth="1"/>
    <col min="9475" max="9475" width="53.88671875" customWidth="1"/>
    <col min="9730" max="9730" width="13.88671875" bestFit="1" customWidth="1"/>
    <col min="9731" max="9731" width="53.88671875" customWidth="1"/>
    <col min="9986" max="9986" width="13.88671875" bestFit="1" customWidth="1"/>
    <col min="9987" max="9987" width="53.88671875" customWidth="1"/>
    <col min="10242" max="10242" width="13.88671875" bestFit="1" customWidth="1"/>
    <col min="10243" max="10243" width="53.88671875" customWidth="1"/>
    <col min="10498" max="10498" width="13.88671875" bestFit="1" customWidth="1"/>
    <col min="10499" max="10499" width="53.88671875" customWidth="1"/>
    <col min="10754" max="10754" width="13.88671875" bestFit="1" customWidth="1"/>
    <col min="10755" max="10755" width="53.88671875" customWidth="1"/>
    <col min="11010" max="11010" width="13.88671875" bestFit="1" customWidth="1"/>
    <col min="11011" max="11011" width="53.88671875" customWidth="1"/>
    <col min="11266" max="11266" width="13.88671875" bestFit="1" customWidth="1"/>
    <col min="11267" max="11267" width="53.88671875" customWidth="1"/>
    <col min="11522" max="11522" width="13.88671875" bestFit="1" customWidth="1"/>
    <col min="11523" max="11523" width="53.88671875" customWidth="1"/>
    <col min="11778" max="11778" width="13.88671875" bestFit="1" customWidth="1"/>
    <col min="11779" max="11779" width="53.88671875" customWidth="1"/>
    <col min="12034" max="12034" width="13.88671875" bestFit="1" customWidth="1"/>
    <col min="12035" max="12035" width="53.88671875" customWidth="1"/>
    <col min="12290" max="12290" width="13.88671875" bestFit="1" customWidth="1"/>
    <col min="12291" max="12291" width="53.88671875" customWidth="1"/>
    <col min="12546" max="12546" width="13.88671875" bestFit="1" customWidth="1"/>
    <col min="12547" max="12547" width="53.88671875" customWidth="1"/>
    <col min="12802" max="12802" width="13.88671875" bestFit="1" customWidth="1"/>
    <col min="12803" max="12803" width="53.88671875" customWidth="1"/>
    <col min="13058" max="13058" width="13.88671875" bestFit="1" customWidth="1"/>
    <col min="13059" max="13059" width="53.88671875" customWidth="1"/>
    <col min="13314" max="13314" width="13.88671875" bestFit="1" customWidth="1"/>
    <col min="13315" max="13315" width="53.88671875" customWidth="1"/>
    <col min="13570" max="13570" width="13.88671875" bestFit="1" customWidth="1"/>
    <col min="13571" max="13571" width="53.88671875" customWidth="1"/>
    <col min="13826" max="13826" width="13.88671875" bestFit="1" customWidth="1"/>
    <col min="13827" max="13827" width="53.88671875" customWidth="1"/>
    <col min="14082" max="14082" width="13.88671875" bestFit="1" customWidth="1"/>
    <col min="14083" max="14083" width="53.88671875" customWidth="1"/>
    <col min="14338" max="14338" width="13.88671875" bestFit="1" customWidth="1"/>
    <col min="14339" max="14339" width="53.88671875" customWidth="1"/>
    <col min="14594" max="14594" width="13.88671875" bestFit="1" customWidth="1"/>
    <col min="14595" max="14595" width="53.88671875" customWidth="1"/>
    <col min="14850" max="14850" width="13.88671875" bestFit="1" customWidth="1"/>
    <col min="14851" max="14851" width="53.88671875" customWidth="1"/>
    <col min="15106" max="15106" width="13.88671875" bestFit="1" customWidth="1"/>
    <col min="15107" max="15107" width="53.88671875" customWidth="1"/>
    <col min="15362" max="15362" width="13.88671875" bestFit="1" customWidth="1"/>
    <col min="15363" max="15363" width="53.88671875" customWidth="1"/>
    <col min="15618" max="15618" width="13.88671875" bestFit="1" customWidth="1"/>
    <col min="15619" max="15619" width="53.88671875" customWidth="1"/>
    <col min="15874" max="15874" width="13.88671875" bestFit="1" customWidth="1"/>
    <col min="15875" max="15875" width="53.88671875" customWidth="1"/>
    <col min="16130" max="16130" width="13.88671875" bestFit="1" customWidth="1"/>
    <col min="16131" max="16131" width="53.88671875" customWidth="1"/>
  </cols>
  <sheetData>
    <row r="1" spans="1:3" ht="23.4" x14ac:dyDescent="0.45">
      <c r="A1" s="16" t="s">
        <v>4</v>
      </c>
      <c r="B1" s="16"/>
      <c r="C1" s="16"/>
    </row>
    <row r="2" spans="1:3" ht="15.6" x14ac:dyDescent="0.35">
      <c r="A2" s="4" t="s">
        <v>5</v>
      </c>
      <c r="B2" s="4">
        <v>0.11</v>
      </c>
    </row>
    <row r="3" spans="1:3" ht="15.6" x14ac:dyDescent="0.35">
      <c r="A3" s="4" t="s">
        <v>6</v>
      </c>
      <c r="B3" s="4">
        <v>0.9</v>
      </c>
    </row>
    <row r="4" spans="1:3" ht="15.6" x14ac:dyDescent="0.35">
      <c r="A4" s="4" t="s">
        <v>7</v>
      </c>
      <c r="B4" s="4">
        <v>0.96</v>
      </c>
    </row>
    <row r="6" spans="1:3" ht="23.4" x14ac:dyDescent="0.45">
      <c r="A6" s="16"/>
      <c r="B6" s="16"/>
      <c r="C6" s="16"/>
    </row>
    <row r="7" spans="1:3" x14ac:dyDescent="0.3">
      <c r="A7" s="15"/>
      <c r="B7" s="15"/>
      <c r="C7" s="15"/>
    </row>
    <row r="8" spans="1:3" x14ac:dyDescent="0.3">
      <c r="A8" s="15"/>
      <c r="B8" s="15"/>
      <c r="C8" s="15"/>
    </row>
    <row r="9" spans="1:3" x14ac:dyDescent="0.3">
      <c r="A9" s="15"/>
      <c r="B9" s="15"/>
      <c r="C9" s="15"/>
    </row>
    <row r="11" spans="1:3" x14ac:dyDescent="0.3">
      <c r="A11" s="15"/>
      <c r="B11" s="15"/>
      <c r="C11" s="15"/>
    </row>
    <row r="12" spans="1:3" x14ac:dyDescent="0.3">
      <c r="A12" s="15"/>
      <c r="B12" s="15"/>
      <c r="C12" s="15"/>
    </row>
    <row r="21" spans="1:3" ht="23.4" x14ac:dyDescent="0.45">
      <c r="A21" s="16" t="s">
        <v>8</v>
      </c>
      <c r="B21" s="16"/>
      <c r="C21" s="16"/>
    </row>
    <row r="23" spans="1:3" ht="16.2" x14ac:dyDescent="0.3">
      <c r="A23" s="4" t="s">
        <v>9</v>
      </c>
      <c r="B23" s="4" t="s">
        <v>10</v>
      </c>
      <c r="C23" s="4" t="s">
        <v>11</v>
      </c>
    </row>
    <row r="24" spans="1:3" ht="16.2" x14ac:dyDescent="0.3">
      <c r="A24" s="4" t="s">
        <v>12</v>
      </c>
      <c r="B24" s="4" t="s">
        <v>13</v>
      </c>
      <c r="C24" s="4" t="s">
        <v>14</v>
      </c>
    </row>
  </sheetData>
  <mergeCells count="8">
    <mergeCell ref="A12:C12"/>
    <mergeCell ref="A21:C21"/>
    <mergeCell ref="A1:C1"/>
    <mergeCell ref="A6:C6"/>
    <mergeCell ref="A7:C7"/>
    <mergeCell ref="A8:C8"/>
    <mergeCell ref="A9:C9"/>
    <mergeCell ref="A11: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S24"/>
  <sheetViews>
    <sheetView tabSelected="1" workbookViewId="0">
      <selection activeCell="H15" sqref="H15"/>
    </sheetView>
  </sheetViews>
  <sheetFormatPr defaultRowHeight="14.4" x14ac:dyDescent="0.3"/>
  <cols>
    <col min="1" max="2" width="8.88671875" customWidth="1"/>
    <col min="4" max="4" width="13.6640625" customWidth="1"/>
    <col min="5" max="5" width="6.5546875" style="6" customWidth="1"/>
    <col min="10" max="10" width="6.5546875" style="6" customWidth="1"/>
    <col min="15" max="15" width="6.5546875" style="6" customWidth="1"/>
    <col min="19" max="19" width="12.88671875" customWidth="1"/>
    <col min="260" max="260" width="13.6640625" customWidth="1"/>
    <col min="261" max="261" width="6.5546875" customWidth="1"/>
    <col min="266" max="266" width="6.5546875" customWidth="1"/>
    <col min="271" max="271" width="6.5546875" customWidth="1"/>
    <col min="275" max="275" width="12.88671875" customWidth="1"/>
    <col min="516" max="516" width="13.6640625" customWidth="1"/>
    <col min="517" max="517" width="6.5546875" customWidth="1"/>
    <col min="522" max="522" width="6.5546875" customWidth="1"/>
    <col min="527" max="527" width="6.5546875" customWidth="1"/>
    <col min="531" max="531" width="12.88671875" customWidth="1"/>
    <col min="772" max="772" width="13.6640625" customWidth="1"/>
    <col min="773" max="773" width="6.5546875" customWidth="1"/>
    <col min="778" max="778" width="6.5546875" customWidth="1"/>
    <col min="783" max="783" width="6.5546875" customWidth="1"/>
    <col min="787" max="787" width="12.88671875" customWidth="1"/>
    <col min="1028" max="1028" width="13.6640625" customWidth="1"/>
    <col min="1029" max="1029" width="6.5546875" customWidth="1"/>
    <col min="1034" max="1034" width="6.5546875" customWidth="1"/>
    <col min="1039" max="1039" width="6.5546875" customWidth="1"/>
    <col min="1043" max="1043" width="12.88671875" customWidth="1"/>
    <col min="1284" max="1284" width="13.6640625" customWidth="1"/>
    <col min="1285" max="1285" width="6.5546875" customWidth="1"/>
    <col min="1290" max="1290" width="6.5546875" customWidth="1"/>
    <col min="1295" max="1295" width="6.5546875" customWidth="1"/>
    <col min="1299" max="1299" width="12.88671875" customWidth="1"/>
    <col min="1540" max="1540" width="13.6640625" customWidth="1"/>
    <col min="1541" max="1541" width="6.5546875" customWidth="1"/>
    <col min="1546" max="1546" width="6.5546875" customWidth="1"/>
    <col min="1551" max="1551" width="6.5546875" customWidth="1"/>
    <col min="1555" max="1555" width="12.88671875" customWidth="1"/>
    <col min="1796" max="1796" width="13.6640625" customWidth="1"/>
    <col min="1797" max="1797" width="6.5546875" customWidth="1"/>
    <col min="1802" max="1802" width="6.5546875" customWidth="1"/>
    <col min="1807" max="1807" width="6.5546875" customWidth="1"/>
    <col min="1811" max="1811" width="12.88671875" customWidth="1"/>
    <col min="2052" max="2052" width="13.6640625" customWidth="1"/>
    <col min="2053" max="2053" width="6.5546875" customWidth="1"/>
    <col min="2058" max="2058" width="6.5546875" customWidth="1"/>
    <col min="2063" max="2063" width="6.5546875" customWidth="1"/>
    <col min="2067" max="2067" width="12.88671875" customWidth="1"/>
    <col min="2308" max="2308" width="13.6640625" customWidth="1"/>
    <col min="2309" max="2309" width="6.5546875" customWidth="1"/>
    <col min="2314" max="2314" width="6.5546875" customWidth="1"/>
    <col min="2319" max="2319" width="6.5546875" customWidth="1"/>
    <col min="2323" max="2323" width="12.88671875" customWidth="1"/>
    <col min="2564" max="2564" width="13.6640625" customWidth="1"/>
    <col min="2565" max="2565" width="6.5546875" customWidth="1"/>
    <col min="2570" max="2570" width="6.5546875" customWidth="1"/>
    <col min="2575" max="2575" width="6.5546875" customWidth="1"/>
    <col min="2579" max="2579" width="12.88671875" customWidth="1"/>
    <col min="2820" max="2820" width="13.6640625" customWidth="1"/>
    <col min="2821" max="2821" width="6.5546875" customWidth="1"/>
    <col min="2826" max="2826" width="6.5546875" customWidth="1"/>
    <col min="2831" max="2831" width="6.5546875" customWidth="1"/>
    <col min="2835" max="2835" width="12.88671875" customWidth="1"/>
    <col min="3076" max="3076" width="13.6640625" customWidth="1"/>
    <col min="3077" max="3077" width="6.5546875" customWidth="1"/>
    <col min="3082" max="3082" width="6.5546875" customWidth="1"/>
    <col min="3087" max="3087" width="6.5546875" customWidth="1"/>
    <col min="3091" max="3091" width="12.88671875" customWidth="1"/>
    <col min="3332" max="3332" width="13.6640625" customWidth="1"/>
    <col min="3333" max="3333" width="6.5546875" customWidth="1"/>
    <col min="3338" max="3338" width="6.5546875" customWidth="1"/>
    <col min="3343" max="3343" width="6.5546875" customWidth="1"/>
    <col min="3347" max="3347" width="12.88671875" customWidth="1"/>
    <col min="3588" max="3588" width="13.6640625" customWidth="1"/>
    <col min="3589" max="3589" width="6.5546875" customWidth="1"/>
    <col min="3594" max="3594" width="6.5546875" customWidth="1"/>
    <col min="3599" max="3599" width="6.5546875" customWidth="1"/>
    <col min="3603" max="3603" width="12.88671875" customWidth="1"/>
    <col min="3844" max="3844" width="13.6640625" customWidth="1"/>
    <col min="3845" max="3845" width="6.5546875" customWidth="1"/>
    <col min="3850" max="3850" width="6.5546875" customWidth="1"/>
    <col min="3855" max="3855" width="6.5546875" customWidth="1"/>
    <col min="3859" max="3859" width="12.88671875" customWidth="1"/>
    <col min="4100" max="4100" width="13.6640625" customWidth="1"/>
    <col min="4101" max="4101" width="6.5546875" customWidth="1"/>
    <col min="4106" max="4106" width="6.5546875" customWidth="1"/>
    <col min="4111" max="4111" width="6.5546875" customWidth="1"/>
    <col min="4115" max="4115" width="12.88671875" customWidth="1"/>
    <col min="4356" max="4356" width="13.6640625" customWidth="1"/>
    <col min="4357" max="4357" width="6.5546875" customWidth="1"/>
    <col min="4362" max="4362" width="6.5546875" customWidth="1"/>
    <col min="4367" max="4367" width="6.5546875" customWidth="1"/>
    <col min="4371" max="4371" width="12.88671875" customWidth="1"/>
    <col min="4612" max="4612" width="13.6640625" customWidth="1"/>
    <col min="4613" max="4613" width="6.5546875" customWidth="1"/>
    <col min="4618" max="4618" width="6.5546875" customWidth="1"/>
    <col min="4623" max="4623" width="6.5546875" customWidth="1"/>
    <col min="4627" max="4627" width="12.88671875" customWidth="1"/>
    <col min="4868" max="4868" width="13.6640625" customWidth="1"/>
    <col min="4869" max="4869" width="6.5546875" customWidth="1"/>
    <col min="4874" max="4874" width="6.5546875" customWidth="1"/>
    <col min="4879" max="4879" width="6.5546875" customWidth="1"/>
    <col min="4883" max="4883" width="12.88671875" customWidth="1"/>
    <col min="5124" max="5124" width="13.6640625" customWidth="1"/>
    <col min="5125" max="5125" width="6.5546875" customWidth="1"/>
    <col min="5130" max="5130" width="6.5546875" customWidth="1"/>
    <col min="5135" max="5135" width="6.5546875" customWidth="1"/>
    <col min="5139" max="5139" width="12.88671875" customWidth="1"/>
    <col min="5380" max="5380" width="13.6640625" customWidth="1"/>
    <col min="5381" max="5381" width="6.5546875" customWidth="1"/>
    <col min="5386" max="5386" width="6.5546875" customWidth="1"/>
    <col min="5391" max="5391" width="6.5546875" customWidth="1"/>
    <col min="5395" max="5395" width="12.88671875" customWidth="1"/>
    <col min="5636" max="5636" width="13.6640625" customWidth="1"/>
    <col min="5637" max="5637" width="6.5546875" customWidth="1"/>
    <col min="5642" max="5642" width="6.5546875" customWidth="1"/>
    <col min="5647" max="5647" width="6.5546875" customWidth="1"/>
    <col min="5651" max="5651" width="12.88671875" customWidth="1"/>
    <col min="5892" max="5892" width="13.6640625" customWidth="1"/>
    <col min="5893" max="5893" width="6.5546875" customWidth="1"/>
    <col min="5898" max="5898" width="6.5546875" customWidth="1"/>
    <col min="5903" max="5903" width="6.5546875" customWidth="1"/>
    <col min="5907" max="5907" width="12.88671875" customWidth="1"/>
    <col min="6148" max="6148" width="13.6640625" customWidth="1"/>
    <col min="6149" max="6149" width="6.5546875" customWidth="1"/>
    <col min="6154" max="6154" width="6.5546875" customWidth="1"/>
    <col min="6159" max="6159" width="6.5546875" customWidth="1"/>
    <col min="6163" max="6163" width="12.88671875" customWidth="1"/>
    <col min="6404" max="6404" width="13.6640625" customWidth="1"/>
    <col min="6405" max="6405" width="6.5546875" customWidth="1"/>
    <col min="6410" max="6410" width="6.5546875" customWidth="1"/>
    <col min="6415" max="6415" width="6.5546875" customWidth="1"/>
    <col min="6419" max="6419" width="12.88671875" customWidth="1"/>
    <col min="6660" max="6660" width="13.6640625" customWidth="1"/>
    <col min="6661" max="6661" width="6.5546875" customWidth="1"/>
    <col min="6666" max="6666" width="6.5546875" customWidth="1"/>
    <col min="6671" max="6671" width="6.5546875" customWidth="1"/>
    <col min="6675" max="6675" width="12.88671875" customWidth="1"/>
    <col min="6916" max="6916" width="13.6640625" customWidth="1"/>
    <col min="6917" max="6917" width="6.5546875" customWidth="1"/>
    <col min="6922" max="6922" width="6.5546875" customWidth="1"/>
    <col min="6927" max="6927" width="6.5546875" customWidth="1"/>
    <col min="6931" max="6931" width="12.88671875" customWidth="1"/>
    <col min="7172" max="7172" width="13.6640625" customWidth="1"/>
    <col min="7173" max="7173" width="6.5546875" customWidth="1"/>
    <col min="7178" max="7178" width="6.5546875" customWidth="1"/>
    <col min="7183" max="7183" width="6.5546875" customWidth="1"/>
    <col min="7187" max="7187" width="12.88671875" customWidth="1"/>
    <col min="7428" max="7428" width="13.6640625" customWidth="1"/>
    <col min="7429" max="7429" width="6.5546875" customWidth="1"/>
    <col min="7434" max="7434" width="6.5546875" customWidth="1"/>
    <col min="7439" max="7439" width="6.5546875" customWidth="1"/>
    <col min="7443" max="7443" width="12.88671875" customWidth="1"/>
    <col min="7684" max="7684" width="13.6640625" customWidth="1"/>
    <col min="7685" max="7685" width="6.5546875" customWidth="1"/>
    <col min="7690" max="7690" width="6.5546875" customWidth="1"/>
    <col min="7695" max="7695" width="6.5546875" customWidth="1"/>
    <col min="7699" max="7699" width="12.88671875" customWidth="1"/>
    <col min="7940" max="7940" width="13.6640625" customWidth="1"/>
    <col min="7941" max="7941" width="6.5546875" customWidth="1"/>
    <col min="7946" max="7946" width="6.5546875" customWidth="1"/>
    <col min="7951" max="7951" width="6.5546875" customWidth="1"/>
    <col min="7955" max="7955" width="12.88671875" customWidth="1"/>
    <col min="8196" max="8196" width="13.6640625" customWidth="1"/>
    <col min="8197" max="8197" width="6.5546875" customWidth="1"/>
    <col min="8202" max="8202" width="6.5546875" customWidth="1"/>
    <col min="8207" max="8207" width="6.5546875" customWidth="1"/>
    <col min="8211" max="8211" width="12.88671875" customWidth="1"/>
    <col min="8452" max="8452" width="13.6640625" customWidth="1"/>
    <col min="8453" max="8453" width="6.5546875" customWidth="1"/>
    <col min="8458" max="8458" width="6.5546875" customWidth="1"/>
    <col min="8463" max="8463" width="6.5546875" customWidth="1"/>
    <col min="8467" max="8467" width="12.88671875" customWidth="1"/>
    <col min="8708" max="8708" width="13.6640625" customWidth="1"/>
    <col min="8709" max="8709" width="6.5546875" customWidth="1"/>
    <col min="8714" max="8714" width="6.5546875" customWidth="1"/>
    <col min="8719" max="8719" width="6.5546875" customWidth="1"/>
    <col min="8723" max="8723" width="12.88671875" customWidth="1"/>
    <col min="8964" max="8964" width="13.6640625" customWidth="1"/>
    <col min="8965" max="8965" width="6.5546875" customWidth="1"/>
    <col min="8970" max="8970" width="6.5546875" customWidth="1"/>
    <col min="8975" max="8975" width="6.5546875" customWidth="1"/>
    <col min="8979" max="8979" width="12.88671875" customWidth="1"/>
    <col min="9220" max="9220" width="13.6640625" customWidth="1"/>
    <col min="9221" max="9221" width="6.5546875" customWidth="1"/>
    <col min="9226" max="9226" width="6.5546875" customWidth="1"/>
    <col min="9231" max="9231" width="6.5546875" customWidth="1"/>
    <col min="9235" max="9235" width="12.88671875" customWidth="1"/>
    <col min="9476" max="9476" width="13.6640625" customWidth="1"/>
    <col min="9477" max="9477" width="6.5546875" customWidth="1"/>
    <col min="9482" max="9482" width="6.5546875" customWidth="1"/>
    <col min="9487" max="9487" width="6.5546875" customWidth="1"/>
    <col min="9491" max="9491" width="12.88671875" customWidth="1"/>
    <col min="9732" max="9732" width="13.6640625" customWidth="1"/>
    <col min="9733" max="9733" width="6.5546875" customWidth="1"/>
    <col min="9738" max="9738" width="6.5546875" customWidth="1"/>
    <col min="9743" max="9743" width="6.5546875" customWidth="1"/>
    <col min="9747" max="9747" width="12.88671875" customWidth="1"/>
    <col min="9988" max="9988" width="13.6640625" customWidth="1"/>
    <col min="9989" max="9989" width="6.5546875" customWidth="1"/>
    <col min="9994" max="9994" width="6.5546875" customWidth="1"/>
    <col min="9999" max="9999" width="6.5546875" customWidth="1"/>
    <col min="10003" max="10003" width="12.88671875" customWidth="1"/>
    <col min="10244" max="10244" width="13.6640625" customWidth="1"/>
    <col min="10245" max="10245" width="6.5546875" customWidth="1"/>
    <col min="10250" max="10250" width="6.5546875" customWidth="1"/>
    <col min="10255" max="10255" width="6.5546875" customWidth="1"/>
    <col min="10259" max="10259" width="12.88671875" customWidth="1"/>
    <col min="10500" max="10500" width="13.6640625" customWidth="1"/>
    <col min="10501" max="10501" width="6.5546875" customWidth="1"/>
    <col min="10506" max="10506" width="6.5546875" customWidth="1"/>
    <col min="10511" max="10511" width="6.5546875" customWidth="1"/>
    <col min="10515" max="10515" width="12.88671875" customWidth="1"/>
    <col min="10756" max="10756" width="13.6640625" customWidth="1"/>
    <col min="10757" max="10757" width="6.5546875" customWidth="1"/>
    <col min="10762" max="10762" width="6.5546875" customWidth="1"/>
    <col min="10767" max="10767" width="6.5546875" customWidth="1"/>
    <col min="10771" max="10771" width="12.88671875" customWidth="1"/>
    <col min="11012" max="11012" width="13.6640625" customWidth="1"/>
    <col min="11013" max="11013" width="6.5546875" customWidth="1"/>
    <col min="11018" max="11018" width="6.5546875" customWidth="1"/>
    <col min="11023" max="11023" width="6.5546875" customWidth="1"/>
    <col min="11027" max="11027" width="12.88671875" customWidth="1"/>
    <col min="11268" max="11268" width="13.6640625" customWidth="1"/>
    <col min="11269" max="11269" width="6.5546875" customWidth="1"/>
    <col min="11274" max="11274" width="6.5546875" customWidth="1"/>
    <col min="11279" max="11279" width="6.5546875" customWidth="1"/>
    <col min="11283" max="11283" width="12.88671875" customWidth="1"/>
    <col min="11524" max="11524" width="13.6640625" customWidth="1"/>
    <col min="11525" max="11525" width="6.5546875" customWidth="1"/>
    <col min="11530" max="11530" width="6.5546875" customWidth="1"/>
    <col min="11535" max="11535" width="6.5546875" customWidth="1"/>
    <col min="11539" max="11539" width="12.88671875" customWidth="1"/>
    <col min="11780" max="11780" width="13.6640625" customWidth="1"/>
    <col min="11781" max="11781" width="6.5546875" customWidth="1"/>
    <col min="11786" max="11786" width="6.5546875" customWidth="1"/>
    <col min="11791" max="11791" width="6.5546875" customWidth="1"/>
    <col min="11795" max="11795" width="12.88671875" customWidth="1"/>
    <col min="12036" max="12036" width="13.6640625" customWidth="1"/>
    <col min="12037" max="12037" width="6.5546875" customWidth="1"/>
    <col min="12042" max="12042" width="6.5546875" customWidth="1"/>
    <col min="12047" max="12047" width="6.5546875" customWidth="1"/>
    <col min="12051" max="12051" width="12.88671875" customWidth="1"/>
    <col min="12292" max="12292" width="13.6640625" customWidth="1"/>
    <col min="12293" max="12293" width="6.5546875" customWidth="1"/>
    <col min="12298" max="12298" width="6.5546875" customWidth="1"/>
    <col min="12303" max="12303" width="6.5546875" customWidth="1"/>
    <col min="12307" max="12307" width="12.88671875" customWidth="1"/>
    <col min="12548" max="12548" width="13.6640625" customWidth="1"/>
    <col min="12549" max="12549" width="6.5546875" customWidth="1"/>
    <col min="12554" max="12554" width="6.5546875" customWidth="1"/>
    <col min="12559" max="12559" width="6.5546875" customWidth="1"/>
    <col min="12563" max="12563" width="12.88671875" customWidth="1"/>
    <col min="12804" max="12804" width="13.6640625" customWidth="1"/>
    <col min="12805" max="12805" width="6.5546875" customWidth="1"/>
    <col min="12810" max="12810" width="6.5546875" customWidth="1"/>
    <col min="12815" max="12815" width="6.5546875" customWidth="1"/>
    <col min="12819" max="12819" width="12.88671875" customWidth="1"/>
    <col min="13060" max="13060" width="13.6640625" customWidth="1"/>
    <col min="13061" max="13061" width="6.5546875" customWidth="1"/>
    <col min="13066" max="13066" width="6.5546875" customWidth="1"/>
    <col min="13071" max="13071" width="6.5546875" customWidth="1"/>
    <col min="13075" max="13075" width="12.88671875" customWidth="1"/>
    <col min="13316" max="13316" width="13.6640625" customWidth="1"/>
    <col min="13317" max="13317" width="6.5546875" customWidth="1"/>
    <col min="13322" max="13322" width="6.5546875" customWidth="1"/>
    <col min="13327" max="13327" width="6.5546875" customWidth="1"/>
    <col min="13331" max="13331" width="12.88671875" customWidth="1"/>
    <col min="13572" max="13572" width="13.6640625" customWidth="1"/>
    <col min="13573" max="13573" width="6.5546875" customWidth="1"/>
    <col min="13578" max="13578" width="6.5546875" customWidth="1"/>
    <col min="13583" max="13583" width="6.5546875" customWidth="1"/>
    <col min="13587" max="13587" width="12.88671875" customWidth="1"/>
    <col min="13828" max="13828" width="13.6640625" customWidth="1"/>
    <col min="13829" max="13829" width="6.5546875" customWidth="1"/>
    <col min="13834" max="13834" width="6.5546875" customWidth="1"/>
    <col min="13839" max="13839" width="6.5546875" customWidth="1"/>
    <col min="13843" max="13843" width="12.88671875" customWidth="1"/>
    <col min="14084" max="14084" width="13.6640625" customWidth="1"/>
    <col min="14085" max="14085" width="6.5546875" customWidth="1"/>
    <col min="14090" max="14090" width="6.5546875" customWidth="1"/>
    <col min="14095" max="14095" width="6.5546875" customWidth="1"/>
    <col min="14099" max="14099" width="12.88671875" customWidth="1"/>
    <col min="14340" max="14340" width="13.6640625" customWidth="1"/>
    <col min="14341" max="14341" width="6.5546875" customWidth="1"/>
    <col min="14346" max="14346" width="6.5546875" customWidth="1"/>
    <col min="14351" max="14351" width="6.5546875" customWidth="1"/>
    <col min="14355" max="14355" width="12.88671875" customWidth="1"/>
    <col min="14596" max="14596" width="13.6640625" customWidth="1"/>
    <col min="14597" max="14597" width="6.5546875" customWidth="1"/>
    <col min="14602" max="14602" width="6.5546875" customWidth="1"/>
    <col min="14607" max="14607" width="6.5546875" customWidth="1"/>
    <col min="14611" max="14611" width="12.88671875" customWidth="1"/>
    <col min="14852" max="14852" width="13.6640625" customWidth="1"/>
    <col min="14853" max="14853" width="6.5546875" customWidth="1"/>
    <col min="14858" max="14858" width="6.5546875" customWidth="1"/>
    <col min="14863" max="14863" width="6.5546875" customWidth="1"/>
    <col min="14867" max="14867" width="12.88671875" customWidth="1"/>
    <col min="15108" max="15108" width="13.6640625" customWidth="1"/>
    <col min="15109" max="15109" width="6.5546875" customWidth="1"/>
    <col min="15114" max="15114" width="6.5546875" customWidth="1"/>
    <col min="15119" max="15119" width="6.5546875" customWidth="1"/>
    <col min="15123" max="15123" width="12.88671875" customWidth="1"/>
    <col min="15364" max="15364" width="13.6640625" customWidth="1"/>
    <col min="15365" max="15365" width="6.5546875" customWidth="1"/>
    <col min="15370" max="15370" width="6.5546875" customWidth="1"/>
    <col min="15375" max="15375" width="6.5546875" customWidth="1"/>
    <col min="15379" max="15379" width="12.88671875" customWidth="1"/>
    <col min="15620" max="15620" width="13.6640625" customWidth="1"/>
    <col min="15621" max="15621" width="6.5546875" customWidth="1"/>
    <col min="15626" max="15626" width="6.5546875" customWidth="1"/>
    <col min="15631" max="15631" width="6.5546875" customWidth="1"/>
    <col min="15635" max="15635" width="12.88671875" customWidth="1"/>
    <col min="15876" max="15876" width="13.6640625" customWidth="1"/>
    <col min="15877" max="15877" width="6.5546875" customWidth="1"/>
    <col min="15882" max="15882" width="6.5546875" customWidth="1"/>
    <col min="15887" max="15887" width="6.5546875" customWidth="1"/>
    <col min="15891" max="15891" width="12.88671875" customWidth="1"/>
    <col min="16132" max="16132" width="13.6640625" customWidth="1"/>
    <col min="16133" max="16133" width="6.5546875" customWidth="1"/>
    <col min="16138" max="16138" width="6.5546875" customWidth="1"/>
    <col min="16143" max="16143" width="6.5546875" customWidth="1"/>
    <col min="16147" max="16147" width="12.88671875" customWidth="1"/>
  </cols>
  <sheetData>
    <row r="6" spans="1:19" ht="28.8" x14ac:dyDescent="0.3">
      <c r="A6" s="17" t="s">
        <v>15</v>
      </c>
      <c r="B6" s="17"/>
      <c r="C6" s="17"/>
      <c r="D6" s="17"/>
      <c r="E6" s="5"/>
      <c r="F6" s="17" t="s">
        <v>16</v>
      </c>
      <c r="G6" s="17"/>
      <c r="H6" s="17"/>
      <c r="I6" s="17"/>
      <c r="J6" s="5"/>
      <c r="K6" s="17" t="s">
        <v>17</v>
      </c>
      <c r="L6" s="17"/>
      <c r="M6" s="17"/>
      <c r="N6" s="17"/>
      <c r="O6" s="5"/>
      <c r="P6" s="17" t="s">
        <v>18</v>
      </c>
      <c r="Q6" s="17"/>
      <c r="R6" s="17"/>
      <c r="S6" s="17"/>
    </row>
    <row r="8" spans="1:19" ht="24.6" x14ac:dyDescent="0.4">
      <c r="A8" s="18" t="s">
        <v>19</v>
      </c>
      <c r="B8" s="18"/>
      <c r="C8" s="18"/>
      <c r="D8" s="19"/>
      <c r="F8" s="18" t="s">
        <v>20</v>
      </c>
      <c r="G8" s="18"/>
      <c r="H8" s="18"/>
      <c r="I8" s="19"/>
      <c r="K8" s="18" t="s">
        <v>21</v>
      </c>
      <c r="L8" s="18"/>
      <c r="M8" s="18"/>
      <c r="N8" s="19"/>
      <c r="P8" s="18" t="s">
        <v>22</v>
      </c>
      <c r="Q8" s="18"/>
      <c r="R8" s="18"/>
      <c r="S8" s="19"/>
    </row>
    <row r="9" spans="1:19" ht="21" x14ac:dyDescent="0.4">
      <c r="A9" s="7"/>
      <c r="B9" s="7"/>
      <c r="C9" s="7"/>
      <c r="D9" s="7"/>
      <c r="F9" s="7"/>
      <c r="G9" s="7"/>
      <c r="H9" s="7"/>
      <c r="I9" s="7"/>
      <c r="K9" s="7"/>
      <c r="L9" s="7"/>
      <c r="M9" s="7"/>
      <c r="N9" s="7"/>
      <c r="P9" s="7"/>
      <c r="Q9" s="7"/>
      <c r="R9" s="7"/>
      <c r="S9" s="7"/>
    </row>
    <row r="10" spans="1:19" ht="21" x14ac:dyDescent="0.4">
      <c r="A10" s="7"/>
      <c r="B10" s="7"/>
      <c r="C10" s="7"/>
      <c r="D10" s="7"/>
      <c r="F10" s="7"/>
      <c r="G10" s="7"/>
      <c r="H10" s="7"/>
      <c r="I10" s="7"/>
      <c r="K10" s="7"/>
      <c r="L10" s="7"/>
      <c r="M10" s="7"/>
      <c r="N10" s="7"/>
      <c r="P10" s="7"/>
      <c r="Q10" s="7"/>
      <c r="R10" s="7"/>
      <c r="S10" s="7"/>
    </row>
    <row r="11" spans="1:19" ht="24.6" x14ac:dyDescent="0.4">
      <c r="A11" s="18" t="s">
        <v>23</v>
      </c>
      <c r="B11" s="18"/>
      <c r="C11" s="18"/>
      <c r="D11" s="19"/>
      <c r="F11" s="18" t="s">
        <v>24</v>
      </c>
      <c r="G11" s="18"/>
      <c r="H11" s="18"/>
      <c r="I11" s="19"/>
      <c r="K11" s="18" t="s">
        <v>25</v>
      </c>
      <c r="L11" s="18"/>
      <c r="M11" s="18"/>
      <c r="N11" s="19"/>
      <c r="P11" s="18" t="s">
        <v>26</v>
      </c>
      <c r="Q11" s="18"/>
      <c r="R11" s="18"/>
      <c r="S11" s="19"/>
    </row>
    <row r="12" spans="1:19" ht="21" x14ac:dyDescent="0.4">
      <c r="A12" s="7"/>
      <c r="B12" s="7"/>
      <c r="C12" s="7"/>
      <c r="D12" s="7"/>
      <c r="F12" s="7"/>
      <c r="G12" s="7"/>
      <c r="H12" s="7"/>
      <c r="I12" s="7"/>
      <c r="K12" s="7"/>
      <c r="L12" s="7"/>
      <c r="M12" s="7"/>
      <c r="N12" s="7"/>
      <c r="P12" s="7"/>
      <c r="Q12" s="7"/>
      <c r="R12" s="7"/>
      <c r="S12" s="7"/>
    </row>
    <row r="13" spans="1:19" ht="21" x14ac:dyDescent="0.4">
      <c r="A13" s="7"/>
      <c r="B13" s="7"/>
      <c r="C13" s="7"/>
      <c r="D13" s="7"/>
      <c r="F13" s="7"/>
      <c r="G13" s="7"/>
      <c r="H13" s="7"/>
      <c r="I13" s="7"/>
      <c r="K13" s="7"/>
      <c r="L13" s="7"/>
      <c r="M13" s="7"/>
      <c r="N13" s="7"/>
      <c r="P13" s="7"/>
      <c r="Q13" s="7"/>
      <c r="R13" s="7"/>
      <c r="S13" s="7"/>
    </row>
    <row r="14" spans="1:19" ht="24.6" x14ac:dyDescent="0.4">
      <c r="A14" s="18" t="s">
        <v>27</v>
      </c>
      <c r="B14" s="18"/>
      <c r="C14" s="18"/>
      <c r="D14" s="19"/>
      <c r="F14" s="18"/>
      <c r="G14" s="18"/>
      <c r="H14" s="18"/>
      <c r="I14" s="19"/>
      <c r="K14" s="18" t="s">
        <v>28</v>
      </c>
      <c r="L14" s="18"/>
      <c r="M14" s="18"/>
      <c r="N14" s="19"/>
      <c r="P14" s="18" t="s">
        <v>29</v>
      </c>
      <c r="Q14" s="18"/>
      <c r="R14" s="18"/>
      <c r="S14" s="19"/>
    </row>
    <row r="15" spans="1:19" ht="21" x14ac:dyDescent="0.4">
      <c r="A15" s="7"/>
      <c r="B15" s="7"/>
      <c r="C15" s="7"/>
      <c r="D15" s="7"/>
      <c r="F15" s="7"/>
      <c r="G15" s="7"/>
      <c r="H15" s="7"/>
      <c r="I15" s="7"/>
      <c r="K15" s="7"/>
      <c r="L15" s="7"/>
      <c r="M15" s="7"/>
      <c r="N15" s="7"/>
      <c r="P15" s="7"/>
      <c r="Q15" s="7"/>
      <c r="R15" s="7"/>
      <c r="S15" s="7"/>
    </row>
    <row r="16" spans="1:19" ht="21" x14ac:dyDescent="0.4">
      <c r="A16" s="7"/>
      <c r="B16" s="7"/>
      <c r="C16" s="7"/>
      <c r="D16" s="7"/>
      <c r="F16" s="7"/>
      <c r="G16" s="7"/>
      <c r="H16" s="7"/>
      <c r="I16" s="7"/>
      <c r="K16" s="7"/>
      <c r="L16" s="7"/>
      <c r="M16" s="7"/>
      <c r="N16" s="7"/>
      <c r="P16" s="7"/>
      <c r="Q16" s="7"/>
      <c r="R16" s="7"/>
      <c r="S16" s="7"/>
    </row>
    <row r="17" spans="1:19" ht="24.6" x14ac:dyDescent="0.4">
      <c r="A17" s="18" t="s">
        <v>30</v>
      </c>
      <c r="B17" s="18"/>
      <c r="C17" s="18"/>
      <c r="D17" s="19"/>
      <c r="F17" s="18"/>
      <c r="G17" s="18"/>
      <c r="H17" s="18"/>
      <c r="I17" s="19"/>
      <c r="K17" s="18"/>
      <c r="L17" s="18"/>
      <c r="M17" s="18"/>
      <c r="N17" s="19"/>
      <c r="P17" s="18" t="s">
        <v>31</v>
      </c>
      <c r="Q17" s="18"/>
      <c r="R17" s="18"/>
      <c r="S17" s="19"/>
    </row>
    <row r="20" spans="1:19" ht="28.8" x14ac:dyDescent="0.3">
      <c r="A20" s="17" t="s">
        <v>32</v>
      </c>
      <c r="B20" s="17"/>
      <c r="C20" s="17"/>
      <c r="D20" s="17"/>
      <c r="E20" s="5"/>
      <c r="F20" s="17" t="s">
        <v>33</v>
      </c>
      <c r="G20" s="17"/>
      <c r="H20" s="17"/>
      <c r="I20" s="17"/>
      <c r="J20" s="5"/>
    </row>
    <row r="22" spans="1:19" ht="24.6" x14ac:dyDescent="0.4">
      <c r="A22" s="18" t="s">
        <v>34</v>
      </c>
      <c r="B22" s="18"/>
      <c r="C22" s="18"/>
      <c r="D22" s="19"/>
      <c r="F22" s="18" t="s">
        <v>35</v>
      </c>
      <c r="G22" s="18"/>
      <c r="H22" s="18"/>
      <c r="I22" s="19"/>
    </row>
    <row r="23" spans="1:19" ht="21" x14ac:dyDescent="0.4">
      <c r="A23" s="7"/>
      <c r="B23" s="7"/>
      <c r="C23" s="7"/>
      <c r="D23" s="7"/>
      <c r="F23" s="7"/>
      <c r="G23" s="7"/>
      <c r="H23" s="7"/>
      <c r="I23" s="7"/>
    </row>
    <row r="24" spans="1:19" ht="21" x14ac:dyDescent="0.4">
      <c r="A24" s="7"/>
      <c r="B24" s="7"/>
      <c r="C24" s="7"/>
      <c r="D24" s="7"/>
      <c r="F24" s="7"/>
      <c r="G24" s="7"/>
      <c r="H24" s="7"/>
      <c r="I24" s="7"/>
    </row>
  </sheetData>
  <mergeCells count="24">
    <mergeCell ref="A22:D22"/>
    <mergeCell ref="F22:I22"/>
    <mergeCell ref="A17:D17"/>
    <mergeCell ref="F17:I17"/>
    <mergeCell ref="K17:N17"/>
    <mergeCell ref="P17:S17"/>
    <mergeCell ref="A20:D20"/>
    <mergeCell ref="F20:I20"/>
    <mergeCell ref="A11:D11"/>
    <mergeCell ref="F11:I11"/>
    <mergeCell ref="K11:N11"/>
    <mergeCell ref="P11:S11"/>
    <mergeCell ref="A14:D14"/>
    <mergeCell ref="F14:I14"/>
    <mergeCell ref="K14:N14"/>
    <mergeCell ref="P14:S14"/>
    <mergeCell ref="A6:D6"/>
    <mergeCell ref="F6:I6"/>
    <mergeCell ref="K6:N6"/>
    <mergeCell ref="P6:S6"/>
    <mergeCell ref="A8:D8"/>
    <mergeCell ref="F8:I8"/>
    <mergeCell ref="K8:N8"/>
    <mergeCell ref="P8:S8"/>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7"/>
  <sheetViews>
    <sheetView zoomScale="70" zoomScaleNormal="70" workbookViewId="0">
      <selection activeCell="H18" sqref="H18"/>
    </sheetView>
  </sheetViews>
  <sheetFormatPr defaultRowHeight="14.4" x14ac:dyDescent="0.3"/>
  <cols>
    <col min="1" max="3" width="20.6640625" customWidth="1"/>
    <col min="13" max="17" width="20.6640625" customWidth="1"/>
  </cols>
  <sheetData>
    <row r="1" spans="1:17" x14ac:dyDescent="0.3">
      <c r="A1" s="20" t="s">
        <v>36</v>
      </c>
      <c r="B1" s="21"/>
      <c r="C1" s="21"/>
      <c r="D1" s="21"/>
      <c r="E1" s="21"/>
      <c r="F1" s="21"/>
      <c r="G1" s="21"/>
      <c r="H1" s="21"/>
      <c r="I1" s="21"/>
      <c r="J1" s="21"/>
      <c r="K1" s="21"/>
      <c r="L1" s="21"/>
      <c r="M1" s="21"/>
      <c r="N1" s="21"/>
      <c r="O1" s="21"/>
      <c r="P1" s="21"/>
      <c r="Q1" s="21"/>
    </row>
    <row r="2" spans="1:17" x14ac:dyDescent="0.3">
      <c r="A2" s="21"/>
      <c r="B2" s="21"/>
      <c r="C2" s="21"/>
      <c r="D2" s="21"/>
      <c r="E2" s="21"/>
      <c r="F2" s="21"/>
      <c r="G2" s="21"/>
      <c r="H2" s="21"/>
      <c r="I2" s="21"/>
      <c r="J2" s="21"/>
      <c r="K2" s="21"/>
      <c r="L2" s="21"/>
      <c r="M2" s="21"/>
      <c r="N2" s="21"/>
      <c r="O2" s="21"/>
      <c r="P2" s="21"/>
      <c r="Q2" s="21"/>
    </row>
    <row r="3" spans="1:17" x14ac:dyDescent="0.3">
      <c r="A3" s="21"/>
      <c r="B3" s="21"/>
      <c r="C3" s="21"/>
      <c r="D3" s="21"/>
      <c r="E3" s="21"/>
      <c r="F3" s="21"/>
      <c r="G3" s="21"/>
      <c r="H3" s="21"/>
      <c r="I3" s="21"/>
      <c r="J3" s="21"/>
      <c r="K3" s="21"/>
      <c r="L3" s="21"/>
      <c r="M3" s="21"/>
      <c r="N3" s="21"/>
      <c r="O3" s="21"/>
      <c r="P3" s="21"/>
      <c r="Q3" s="21"/>
    </row>
    <row r="4" spans="1:17" x14ac:dyDescent="0.3">
      <c r="A4" s="21"/>
      <c r="B4" s="21"/>
      <c r="C4" s="21"/>
      <c r="D4" s="21"/>
      <c r="E4" s="21"/>
      <c r="F4" s="21"/>
      <c r="G4" s="21"/>
      <c r="H4" s="21"/>
      <c r="I4" s="21"/>
      <c r="J4" s="21"/>
      <c r="K4" s="21"/>
      <c r="L4" s="21"/>
      <c r="M4" s="21"/>
      <c r="N4" s="21"/>
      <c r="O4" s="21"/>
      <c r="P4" s="21"/>
      <c r="Q4" s="21"/>
    </row>
    <row r="5" spans="1:17" x14ac:dyDescent="0.3">
      <c r="A5" s="21"/>
      <c r="B5" s="21"/>
      <c r="C5" s="21"/>
      <c r="D5" s="21"/>
      <c r="E5" s="21"/>
      <c r="F5" s="21"/>
      <c r="G5" s="21"/>
      <c r="H5" s="21"/>
      <c r="I5" s="21"/>
      <c r="J5" s="21"/>
      <c r="K5" s="21"/>
      <c r="L5" s="21"/>
      <c r="M5" s="21"/>
      <c r="N5" s="21"/>
      <c r="O5" s="21"/>
      <c r="P5" s="21"/>
      <c r="Q5" s="21"/>
    </row>
    <row r="6" spans="1:17" x14ac:dyDescent="0.3">
      <c r="A6" s="21"/>
      <c r="B6" s="21"/>
      <c r="C6" s="21"/>
      <c r="D6" s="21"/>
      <c r="E6" s="21"/>
      <c r="F6" s="21"/>
      <c r="G6" s="21"/>
      <c r="H6" s="21"/>
      <c r="I6" s="21"/>
      <c r="J6" s="21"/>
      <c r="K6" s="21"/>
      <c r="L6" s="21"/>
      <c r="M6" s="21"/>
      <c r="N6" s="21"/>
      <c r="O6" s="21"/>
      <c r="P6" s="21"/>
      <c r="Q6" s="21"/>
    </row>
    <row r="7" spans="1:17" x14ac:dyDescent="0.3">
      <c r="A7" s="21"/>
      <c r="B7" s="21"/>
      <c r="C7" s="21"/>
      <c r="D7" s="21"/>
      <c r="E7" s="21"/>
      <c r="F7" s="21"/>
      <c r="G7" s="21"/>
      <c r="H7" s="21"/>
      <c r="I7" s="21"/>
      <c r="J7" s="21"/>
      <c r="K7" s="21"/>
      <c r="L7" s="21"/>
      <c r="M7" s="21"/>
      <c r="N7" s="21"/>
      <c r="O7" s="21"/>
      <c r="P7" s="21"/>
      <c r="Q7" s="21"/>
    </row>
    <row r="8" spans="1:17" x14ac:dyDescent="0.3">
      <c r="A8" s="21"/>
      <c r="B8" s="21"/>
      <c r="C8" s="21"/>
      <c r="D8" s="21"/>
      <c r="E8" s="21"/>
      <c r="F8" s="21"/>
      <c r="G8" s="21"/>
      <c r="H8" s="21"/>
      <c r="I8" s="21"/>
      <c r="J8" s="21"/>
      <c r="K8" s="21"/>
      <c r="L8" s="21"/>
      <c r="M8" s="21"/>
      <c r="N8" s="21"/>
      <c r="O8" s="21"/>
      <c r="P8" s="21"/>
      <c r="Q8" s="21"/>
    </row>
    <row r="9" spans="1:17" x14ac:dyDescent="0.3">
      <c r="A9" s="21"/>
      <c r="B9" s="21"/>
      <c r="C9" s="21"/>
      <c r="D9" s="21"/>
      <c r="E9" s="21"/>
      <c r="F9" s="21"/>
      <c r="G9" s="21"/>
      <c r="H9" s="21"/>
      <c r="I9" s="21"/>
      <c r="J9" s="21"/>
      <c r="K9" s="21"/>
      <c r="L9" s="21"/>
      <c r="M9" s="21"/>
      <c r="N9" s="21"/>
      <c r="O9" s="21"/>
      <c r="P9" s="21"/>
      <c r="Q9" s="21"/>
    </row>
    <row r="10" spans="1:17" x14ac:dyDescent="0.3">
      <c r="A10" s="21"/>
      <c r="B10" s="21"/>
      <c r="C10" s="21"/>
      <c r="D10" s="21"/>
      <c r="E10" s="21"/>
      <c r="F10" s="21"/>
      <c r="G10" s="21"/>
      <c r="H10" s="21"/>
      <c r="I10" s="21"/>
      <c r="J10" s="21"/>
      <c r="K10" s="21"/>
      <c r="L10" s="21"/>
      <c r="M10" s="21"/>
      <c r="N10" s="21"/>
      <c r="O10" s="21"/>
      <c r="P10" s="21"/>
      <c r="Q10" s="21"/>
    </row>
    <row r="11" spans="1:17" x14ac:dyDescent="0.3">
      <c r="A11" s="21"/>
      <c r="B11" s="21"/>
      <c r="C11" s="21"/>
      <c r="D11" s="21"/>
      <c r="E11" s="21"/>
      <c r="F11" s="21"/>
      <c r="G11" s="21"/>
      <c r="H11" s="21"/>
      <c r="I11" s="21"/>
      <c r="J11" s="21"/>
      <c r="K11" s="21"/>
      <c r="L11" s="21"/>
      <c r="M11" s="21"/>
      <c r="N11" s="21"/>
      <c r="O11" s="21"/>
      <c r="P11" s="21"/>
      <c r="Q11" s="21"/>
    </row>
    <row r="12" spans="1:17" x14ac:dyDescent="0.3">
      <c r="A12" s="21"/>
      <c r="B12" s="21"/>
      <c r="C12" s="21"/>
      <c r="D12" s="21"/>
      <c r="E12" s="21"/>
      <c r="F12" s="21"/>
      <c r="G12" s="21"/>
      <c r="H12" s="21"/>
      <c r="I12" s="21"/>
      <c r="J12" s="21"/>
      <c r="K12" s="21"/>
      <c r="L12" s="21"/>
      <c r="M12" s="21"/>
      <c r="N12" s="21"/>
      <c r="O12" s="21"/>
      <c r="P12" s="21"/>
      <c r="Q12" s="21"/>
    </row>
    <row r="13" spans="1:17" x14ac:dyDescent="0.3">
      <c r="A13" s="21"/>
      <c r="B13" s="21"/>
      <c r="C13" s="21"/>
      <c r="D13" s="21"/>
      <c r="E13" s="21"/>
      <c r="F13" s="21"/>
      <c r="G13" s="21"/>
      <c r="H13" s="21"/>
      <c r="I13" s="21"/>
      <c r="J13" s="21"/>
      <c r="K13" s="21"/>
      <c r="L13" s="21"/>
      <c r="M13" s="21"/>
      <c r="N13" s="21"/>
      <c r="O13" s="21"/>
      <c r="P13" s="21"/>
      <c r="Q13" s="21"/>
    </row>
    <row r="14" spans="1:17" x14ac:dyDescent="0.3">
      <c r="A14" s="21"/>
      <c r="B14" s="21"/>
      <c r="C14" s="21"/>
      <c r="D14" s="21"/>
      <c r="E14" s="21"/>
      <c r="F14" s="21"/>
      <c r="G14" s="21"/>
      <c r="H14" s="21"/>
      <c r="I14" s="21"/>
      <c r="J14" s="21"/>
      <c r="K14" s="21"/>
      <c r="L14" s="21"/>
      <c r="M14" s="21"/>
      <c r="N14" s="21"/>
      <c r="O14" s="21"/>
      <c r="P14" s="21"/>
      <c r="Q14" s="21"/>
    </row>
    <row r="15" spans="1:17" x14ac:dyDescent="0.3">
      <c r="A15" s="21"/>
      <c r="B15" s="21"/>
      <c r="C15" s="21"/>
      <c r="D15" s="21"/>
      <c r="E15" s="21"/>
      <c r="F15" s="21"/>
      <c r="G15" s="21"/>
      <c r="H15" s="21"/>
      <c r="I15" s="21"/>
      <c r="J15" s="21"/>
      <c r="K15" s="21"/>
      <c r="L15" s="21"/>
      <c r="M15" s="21"/>
      <c r="N15" s="21"/>
      <c r="O15" s="21"/>
      <c r="P15" s="21"/>
      <c r="Q15" s="21"/>
    </row>
    <row r="17" spans="1:21" ht="21" x14ac:dyDescent="0.4">
      <c r="E17" s="8"/>
      <c r="F17" s="8"/>
      <c r="G17" s="23"/>
      <c r="H17" s="23"/>
      <c r="I17" s="23"/>
      <c r="J17" s="24"/>
      <c r="K17" s="8"/>
      <c r="L17" s="8"/>
      <c r="M17" s="8"/>
      <c r="N17" s="8"/>
      <c r="O17" s="8"/>
      <c r="P17" s="22"/>
      <c r="Q17" s="22"/>
      <c r="R17" s="8"/>
      <c r="S17" s="8"/>
      <c r="T17" s="8"/>
      <c r="U17" s="8"/>
    </row>
    <row r="18" spans="1:21" ht="84" x14ac:dyDescent="0.3">
      <c r="A18" s="1" t="s">
        <v>0</v>
      </c>
      <c r="B18" s="1" t="s">
        <v>1</v>
      </c>
      <c r="C18" s="1" t="s">
        <v>2</v>
      </c>
      <c r="R18" s="8"/>
      <c r="S18" s="8"/>
      <c r="T18" s="8"/>
      <c r="U18" s="8"/>
    </row>
    <row r="19" spans="1:21" x14ac:dyDescent="0.3">
      <c r="R19" s="8"/>
      <c r="S19" s="8"/>
      <c r="T19" s="8"/>
      <c r="U19" s="8"/>
    </row>
    <row r="20" spans="1:21" x14ac:dyDescent="0.3">
      <c r="R20" s="8"/>
      <c r="S20" s="8"/>
      <c r="T20" s="8"/>
      <c r="U20" s="8"/>
    </row>
    <row r="21" spans="1:21" x14ac:dyDescent="0.3">
      <c r="A21" s="2">
        <v>42934</v>
      </c>
      <c r="B21" s="3">
        <v>0</v>
      </c>
      <c r="C21" s="3">
        <v>4.0529999999999999</v>
      </c>
      <c r="R21" s="8"/>
      <c r="S21" s="8"/>
      <c r="T21" s="8"/>
      <c r="U21" s="8"/>
    </row>
    <row r="22" spans="1:21" x14ac:dyDescent="0.3">
      <c r="A22" s="2">
        <v>42934.041666666657</v>
      </c>
      <c r="B22" s="3">
        <v>0</v>
      </c>
      <c r="C22" s="3">
        <v>3.8624999999999998</v>
      </c>
      <c r="R22" s="8"/>
      <c r="S22" s="8"/>
      <c r="T22" s="8"/>
      <c r="U22" s="8"/>
    </row>
    <row r="23" spans="1:21" x14ac:dyDescent="0.3">
      <c r="A23" s="2">
        <v>42934.083333333343</v>
      </c>
      <c r="B23" s="3">
        <v>0</v>
      </c>
      <c r="C23" s="3">
        <v>3.7505000000000002</v>
      </c>
      <c r="R23" s="8"/>
      <c r="S23" s="8"/>
      <c r="T23" s="8"/>
      <c r="U23" s="8"/>
    </row>
    <row r="24" spans="1:21" x14ac:dyDescent="0.3">
      <c r="A24" s="2">
        <v>42934.125</v>
      </c>
      <c r="B24" s="3">
        <v>0</v>
      </c>
      <c r="C24" s="3">
        <v>3.4535</v>
      </c>
      <c r="R24" s="8"/>
      <c r="S24" s="8"/>
      <c r="T24" s="8"/>
      <c r="U24" s="8"/>
    </row>
    <row r="25" spans="1:21" x14ac:dyDescent="0.3">
      <c r="A25" s="2">
        <v>42934.166666666657</v>
      </c>
      <c r="B25" s="3">
        <v>0</v>
      </c>
      <c r="C25" s="3">
        <v>3.4485000000000001</v>
      </c>
      <c r="R25" s="8"/>
      <c r="S25" s="8"/>
      <c r="T25" s="8"/>
      <c r="U25" s="8"/>
    </row>
    <row r="26" spans="1:21" x14ac:dyDescent="0.3">
      <c r="A26" s="2">
        <v>42934.208333333343</v>
      </c>
      <c r="B26" s="3">
        <v>0</v>
      </c>
      <c r="C26" s="3">
        <v>3.4304999999999999</v>
      </c>
      <c r="R26" s="8"/>
      <c r="S26" s="8"/>
      <c r="T26" s="8"/>
      <c r="U26" s="8"/>
    </row>
    <row r="27" spans="1:21" x14ac:dyDescent="0.3">
      <c r="A27" s="2">
        <v>42934.25</v>
      </c>
      <c r="B27" s="3">
        <v>9.3333333333333321</v>
      </c>
      <c r="C27" s="3">
        <v>3.4609999999999999</v>
      </c>
      <c r="R27" s="8"/>
      <c r="S27" s="8"/>
      <c r="T27" s="8"/>
      <c r="U27" s="8"/>
    </row>
    <row r="28" spans="1:21" x14ac:dyDescent="0.3">
      <c r="A28" s="2">
        <v>42934.291666666657</v>
      </c>
      <c r="B28" s="3">
        <v>31.666666666666671</v>
      </c>
      <c r="C28" s="3">
        <v>4.71</v>
      </c>
      <c r="R28" s="8"/>
      <c r="S28" s="8"/>
      <c r="T28" s="8"/>
      <c r="U28" s="8"/>
    </row>
    <row r="29" spans="1:21" x14ac:dyDescent="0.3">
      <c r="A29" s="2">
        <v>42934.333333333343</v>
      </c>
      <c r="B29" s="3">
        <v>52.333333333333343</v>
      </c>
      <c r="C29" s="3">
        <v>4.92</v>
      </c>
      <c r="R29" s="8"/>
      <c r="S29" s="8"/>
      <c r="T29" s="8"/>
      <c r="U29" s="8"/>
    </row>
    <row r="30" spans="1:21" x14ac:dyDescent="0.3">
      <c r="A30" s="2">
        <v>42934.375</v>
      </c>
      <c r="B30" s="3">
        <v>104.1666666666667</v>
      </c>
      <c r="C30" s="3">
        <v>5.9255000000000004</v>
      </c>
      <c r="R30" s="8"/>
      <c r="S30" s="8"/>
      <c r="T30" s="8"/>
      <c r="U30" s="8"/>
    </row>
    <row r="31" spans="1:21" x14ac:dyDescent="0.3">
      <c r="A31" s="2">
        <v>42934.416666666657</v>
      </c>
      <c r="B31" s="3">
        <v>202</v>
      </c>
      <c r="C31" s="3">
        <v>6.8339999999999996</v>
      </c>
      <c r="R31" s="8"/>
      <c r="S31" s="8"/>
      <c r="T31" s="8"/>
      <c r="U31" s="8"/>
    </row>
    <row r="32" spans="1:21" x14ac:dyDescent="0.3">
      <c r="A32" s="2">
        <v>42934.458333333343</v>
      </c>
      <c r="B32" s="3">
        <v>266.33333333333331</v>
      </c>
      <c r="C32" s="3">
        <v>7.3724999999999996</v>
      </c>
      <c r="R32" s="8"/>
      <c r="S32" s="8"/>
      <c r="T32" s="8"/>
      <c r="U32" s="8"/>
    </row>
    <row r="33" spans="1:21" x14ac:dyDescent="0.3">
      <c r="A33" s="2">
        <v>42934.5</v>
      </c>
      <c r="B33" s="3">
        <v>290.33333333333331</v>
      </c>
      <c r="C33" s="3">
        <v>7.5990000000000002</v>
      </c>
      <c r="R33" s="8"/>
      <c r="S33" s="8"/>
      <c r="T33" s="8"/>
      <c r="U33" s="8"/>
    </row>
    <row r="34" spans="1:21" x14ac:dyDescent="0.3">
      <c r="A34" s="2">
        <v>42934.541666666657</v>
      </c>
      <c r="B34" s="3">
        <v>472</v>
      </c>
      <c r="C34" s="3">
        <v>8.4849999999999994</v>
      </c>
      <c r="R34" s="8"/>
      <c r="S34" s="8"/>
      <c r="T34" s="8"/>
      <c r="U34" s="8"/>
    </row>
    <row r="35" spans="1:21" x14ac:dyDescent="0.3">
      <c r="A35" s="2">
        <v>42934.583333333343</v>
      </c>
      <c r="B35" s="3">
        <v>513.5</v>
      </c>
      <c r="C35" s="3">
        <v>8.1974999999999998</v>
      </c>
      <c r="R35" s="8"/>
      <c r="S35" s="8"/>
      <c r="T35" s="8"/>
      <c r="U35" s="8"/>
    </row>
    <row r="36" spans="1:21" x14ac:dyDescent="0.3">
      <c r="A36" s="2">
        <v>42934.625</v>
      </c>
      <c r="B36" s="3">
        <v>314.66666666666657</v>
      </c>
      <c r="C36" s="3">
        <v>6.7920000000000007</v>
      </c>
      <c r="R36" s="8"/>
      <c r="S36" s="8"/>
      <c r="T36" s="8"/>
      <c r="U36" s="8"/>
    </row>
    <row r="37" spans="1:21" x14ac:dyDescent="0.3">
      <c r="A37" s="2">
        <v>42934.666666666657</v>
      </c>
      <c r="B37" s="3">
        <v>646.83333333333326</v>
      </c>
      <c r="C37" s="3">
        <v>6.2039999999999997</v>
      </c>
      <c r="R37" s="8"/>
      <c r="S37" s="8"/>
      <c r="T37" s="8"/>
      <c r="U37" s="8"/>
    </row>
    <row r="38" spans="1:21" x14ac:dyDescent="0.3">
      <c r="A38" s="2">
        <v>42934.708333333343</v>
      </c>
      <c r="B38" s="3">
        <v>388.16666666666669</v>
      </c>
      <c r="C38" s="3">
        <v>5.5389999999999997</v>
      </c>
      <c r="R38" s="8"/>
      <c r="S38" s="8"/>
      <c r="T38" s="8"/>
      <c r="U38" s="8"/>
    </row>
    <row r="39" spans="1:21" x14ac:dyDescent="0.3">
      <c r="A39" s="2">
        <v>42934.75</v>
      </c>
      <c r="B39" s="3">
        <v>335.33333333333331</v>
      </c>
      <c r="C39" s="3">
        <v>5.2879999999999994</v>
      </c>
      <c r="R39" s="8"/>
      <c r="S39" s="8"/>
      <c r="T39" s="8"/>
      <c r="U39" s="8"/>
    </row>
    <row r="40" spans="1:21" x14ac:dyDescent="0.3">
      <c r="A40" s="2">
        <v>42934.791666666657</v>
      </c>
      <c r="B40" s="3">
        <v>217.5</v>
      </c>
      <c r="C40" s="3">
        <v>4.9720000000000004</v>
      </c>
      <c r="R40" s="8"/>
      <c r="S40" s="8"/>
      <c r="T40" s="8"/>
      <c r="U40" s="8"/>
    </row>
    <row r="41" spans="1:21" x14ac:dyDescent="0.3">
      <c r="A41" s="2">
        <v>42934.833333333343</v>
      </c>
      <c r="B41" s="3">
        <v>33.166666666666657</v>
      </c>
      <c r="C41" s="3">
        <v>4.7925000000000004</v>
      </c>
      <c r="R41" s="8"/>
      <c r="S41" s="8"/>
      <c r="T41" s="8"/>
      <c r="U41" s="8"/>
    </row>
    <row r="42" spans="1:21" x14ac:dyDescent="0.3">
      <c r="A42" s="2">
        <v>42934.875</v>
      </c>
      <c r="B42" s="3">
        <v>0</v>
      </c>
      <c r="C42" s="3">
        <v>4.6044999999999998</v>
      </c>
      <c r="R42" s="8"/>
      <c r="S42" s="8"/>
      <c r="T42" s="8"/>
      <c r="U42" s="8"/>
    </row>
    <row r="43" spans="1:21" x14ac:dyDescent="0.3">
      <c r="A43" s="2">
        <v>42934.916666666657</v>
      </c>
      <c r="B43" s="3">
        <v>0</v>
      </c>
      <c r="C43" s="3">
        <v>4.258</v>
      </c>
      <c r="R43" s="8"/>
      <c r="S43" s="8"/>
      <c r="T43" s="8"/>
      <c r="U43" s="8"/>
    </row>
    <row r="44" spans="1:21" x14ac:dyDescent="0.3">
      <c r="A44" s="2">
        <v>42934.958333333343</v>
      </c>
      <c r="B44" s="3">
        <v>0</v>
      </c>
      <c r="C44" s="3">
        <v>4.1050000000000004</v>
      </c>
      <c r="R44" s="8"/>
      <c r="S44" s="8"/>
      <c r="T44" s="8"/>
      <c r="U44" s="8"/>
    </row>
    <row r="45" spans="1:21" x14ac:dyDescent="0.3">
      <c r="R45" s="8"/>
      <c r="S45" s="8"/>
      <c r="T45" s="8"/>
      <c r="U45" s="8"/>
    </row>
    <row r="46" spans="1:21" x14ac:dyDescent="0.3">
      <c r="B46" s="3"/>
      <c r="E46" s="8"/>
      <c r="F46" s="8"/>
      <c r="G46" s="8"/>
      <c r="H46" s="8"/>
      <c r="I46" s="8"/>
      <c r="J46" s="8"/>
      <c r="K46" s="8"/>
      <c r="L46" s="8"/>
      <c r="M46" s="8"/>
      <c r="N46" s="8"/>
      <c r="O46" s="8"/>
      <c r="P46" s="8"/>
      <c r="Q46" s="8"/>
      <c r="R46" s="8"/>
      <c r="S46" s="8"/>
      <c r="T46" s="8"/>
      <c r="U46" s="8"/>
    </row>
    <row r="47" spans="1:21" x14ac:dyDescent="0.3">
      <c r="E47" s="8"/>
      <c r="F47" s="8"/>
      <c r="G47" s="8"/>
      <c r="H47" s="8"/>
      <c r="I47" s="8"/>
      <c r="J47" s="8"/>
      <c r="K47" s="8"/>
      <c r="L47" s="8"/>
      <c r="M47" s="8"/>
      <c r="N47" s="8"/>
      <c r="O47" s="8"/>
      <c r="P47" s="8"/>
      <c r="Q47" s="8"/>
      <c r="R47" s="8"/>
      <c r="S47" s="8"/>
      <c r="T47" s="8"/>
      <c r="U47" s="8"/>
    </row>
  </sheetData>
  <mergeCells count="3">
    <mergeCell ref="A1:Q15"/>
    <mergeCell ref="P17:Q17"/>
    <mergeCell ref="G17:J17"/>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0"/>
  <sheetViews>
    <sheetView topLeftCell="A22" zoomScaleNormal="100" workbookViewId="0">
      <selection activeCell="E30" sqref="E30"/>
    </sheetView>
  </sheetViews>
  <sheetFormatPr defaultRowHeight="14.4" x14ac:dyDescent="0.3"/>
  <cols>
    <col min="1" max="1" width="13.6640625" customWidth="1"/>
    <col min="2" max="2" width="18.77734375" customWidth="1"/>
    <col min="3" max="3" width="20.6640625" customWidth="1"/>
    <col min="4" max="4" width="20.109375" customWidth="1"/>
    <col min="8" max="8" width="12.44140625" customWidth="1"/>
    <col min="9" max="9" width="28.5546875" bestFit="1" customWidth="1"/>
    <col min="10" max="10" width="12.77734375" customWidth="1"/>
    <col min="11" max="11" width="20.6640625" customWidth="1"/>
    <col min="12" max="12" width="20.5546875" customWidth="1"/>
    <col min="13" max="13" width="16.33203125" customWidth="1"/>
    <col min="16" max="16" width="41.44140625" bestFit="1" customWidth="1"/>
  </cols>
  <sheetData>
    <row r="1" spans="1:16" x14ac:dyDescent="0.3">
      <c r="A1" s="20" t="s">
        <v>52</v>
      </c>
      <c r="B1" s="21"/>
      <c r="C1" s="21"/>
      <c r="D1" s="21"/>
      <c r="E1" s="21"/>
      <c r="F1" s="21"/>
      <c r="G1" s="21"/>
      <c r="H1" s="21"/>
      <c r="I1" s="21"/>
      <c r="J1" s="21"/>
      <c r="K1" s="21"/>
      <c r="L1" s="21"/>
      <c r="M1" s="21"/>
    </row>
    <row r="2" spans="1:16" x14ac:dyDescent="0.3">
      <c r="A2" s="21"/>
      <c r="B2" s="21"/>
      <c r="C2" s="21"/>
      <c r="D2" s="21"/>
      <c r="E2" s="21"/>
      <c r="F2" s="21"/>
      <c r="G2" s="21"/>
      <c r="H2" s="21"/>
      <c r="I2" s="21"/>
      <c r="J2" s="21"/>
      <c r="K2" s="21"/>
      <c r="L2" s="21"/>
      <c r="M2" s="21"/>
    </row>
    <row r="3" spans="1:16" x14ac:dyDescent="0.3">
      <c r="A3" s="21"/>
      <c r="B3" s="21"/>
      <c r="C3" s="21"/>
      <c r="D3" s="21"/>
      <c r="E3" s="21"/>
      <c r="F3" s="21"/>
      <c r="G3" s="21"/>
      <c r="H3" s="21"/>
      <c r="I3" s="21"/>
      <c r="J3" s="21"/>
      <c r="K3" s="21"/>
      <c r="L3" s="21"/>
      <c r="M3" s="21"/>
    </row>
    <row r="4" spans="1:16" x14ac:dyDescent="0.3">
      <c r="A4" s="21"/>
      <c r="B4" s="21"/>
      <c r="C4" s="21"/>
      <c r="D4" s="21"/>
      <c r="E4" s="21"/>
      <c r="F4" s="21"/>
      <c r="G4" s="21"/>
      <c r="H4" s="21"/>
      <c r="I4" s="21"/>
      <c r="J4" s="21"/>
      <c r="K4" s="21"/>
      <c r="L4" s="21"/>
      <c r="M4" s="21"/>
    </row>
    <row r="5" spans="1:16" x14ac:dyDescent="0.3">
      <c r="A5" s="21"/>
      <c r="B5" s="21"/>
      <c r="C5" s="21"/>
      <c r="D5" s="21"/>
      <c r="E5" s="21"/>
      <c r="F5" s="21"/>
      <c r="G5" s="21"/>
      <c r="H5" s="21"/>
      <c r="I5" s="21"/>
      <c r="J5" s="21"/>
      <c r="K5" s="21"/>
      <c r="L5" s="21"/>
      <c r="M5" s="21"/>
    </row>
    <row r="6" spans="1:16" x14ac:dyDescent="0.3">
      <c r="A6" s="21"/>
      <c r="B6" s="21"/>
      <c r="C6" s="21"/>
      <c r="D6" s="21"/>
      <c r="E6" s="21"/>
      <c r="F6" s="21"/>
      <c r="G6" s="21"/>
      <c r="H6" s="21"/>
      <c r="I6" s="21"/>
      <c r="J6" s="21"/>
      <c r="K6" s="21"/>
      <c r="L6" s="21"/>
      <c r="M6" s="21"/>
    </row>
    <row r="7" spans="1:16" x14ac:dyDescent="0.3">
      <c r="A7" s="21"/>
      <c r="B7" s="21"/>
      <c r="C7" s="21"/>
      <c r="D7" s="21"/>
      <c r="E7" s="21"/>
      <c r="F7" s="21"/>
      <c r="G7" s="21"/>
      <c r="H7" s="21"/>
      <c r="I7" s="21"/>
      <c r="J7" s="21"/>
      <c r="K7" s="21"/>
      <c r="L7" s="21"/>
      <c r="M7" s="21"/>
    </row>
    <row r="8" spans="1:16" x14ac:dyDescent="0.3">
      <c r="A8" s="21"/>
      <c r="B8" s="21"/>
      <c r="C8" s="21"/>
      <c r="D8" s="21"/>
      <c r="E8" s="21"/>
      <c r="F8" s="21"/>
      <c r="G8" s="21"/>
      <c r="H8" s="21"/>
      <c r="I8" s="21"/>
      <c r="J8" s="21"/>
      <c r="K8" s="21"/>
      <c r="L8" s="21"/>
      <c r="M8" s="21"/>
    </row>
    <row r="9" spans="1:16" x14ac:dyDescent="0.3">
      <c r="A9" s="21"/>
      <c r="B9" s="21"/>
      <c r="C9" s="21"/>
      <c r="D9" s="21"/>
      <c r="E9" s="21"/>
      <c r="F9" s="21"/>
      <c r="G9" s="21"/>
      <c r="H9" s="21"/>
      <c r="I9" s="21"/>
      <c r="J9" s="21"/>
      <c r="K9" s="21"/>
      <c r="L9" s="21"/>
      <c r="M9" s="21"/>
    </row>
    <row r="10" spans="1:16" x14ac:dyDescent="0.3">
      <c r="A10" s="21"/>
      <c r="B10" s="21"/>
      <c r="C10" s="21"/>
      <c r="D10" s="21"/>
      <c r="E10" s="21"/>
      <c r="F10" s="21"/>
      <c r="G10" s="21"/>
      <c r="H10" s="21"/>
      <c r="I10" s="21"/>
      <c r="J10" s="21"/>
      <c r="K10" s="21"/>
      <c r="L10" s="21"/>
      <c r="M10" s="21"/>
    </row>
    <row r="11" spans="1:16" x14ac:dyDescent="0.3">
      <c r="A11" s="21"/>
      <c r="B11" s="21"/>
      <c r="C11" s="21"/>
      <c r="D11" s="21"/>
      <c r="E11" s="21"/>
      <c r="F11" s="21"/>
      <c r="G11" s="21"/>
      <c r="H11" s="21"/>
      <c r="I11" s="21"/>
      <c r="J11" s="21"/>
      <c r="K11" s="21"/>
      <c r="L11" s="21"/>
      <c r="M11" s="21"/>
    </row>
    <row r="12" spans="1:16" x14ac:dyDescent="0.3">
      <c r="A12" s="21"/>
      <c r="B12" s="21"/>
      <c r="C12" s="21"/>
      <c r="D12" s="21"/>
      <c r="E12" s="21"/>
      <c r="F12" s="21"/>
      <c r="G12" s="21"/>
      <c r="H12" s="21"/>
      <c r="I12" s="21"/>
      <c r="J12" s="21"/>
      <c r="K12" s="21"/>
      <c r="L12" s="21"/>
      <c r="M12" s="21"/>
    </row>
    <row r="13" spans="1:16" ht="21" x14ac:dyDescent="0.4">
      <c r="A13" s="21"/>
      <c r="B13" s="21"/>
      <c r="C13" s="21"/>
      <c r="D13" s="21"/>
      <c r="E13" s="21"/>
      <c r="F13" s="21"/>
      <c r="G13" s="21"/>
      <c r="H13" s="21"/>
      <c r="I13" s="21"/>
      <c r="J13" s="21"/>
      <c r="K13" s="21"/>
      <c r="L13" s="21"/>
      <c r="M13" s="21"/>
      <c r="O13" s="14">
        <f>3.5*0.9</f>
        <v>3.15</v>
      </c>
      <c r="P13" s="14" t="s">
        <v>49</v>
      </c>
    </row>
    <row r="14" spans="1:16" x14ac:dyDescent="0.3">
      <c r="A14" s="21"/>
      <c r="B14" s="21"/>
      <c r="C14" s="21"/>
      <c r="D14" s="21"/>
      <c r="E14" s="21"/>
      <c r="F14" s="21"/>
      <c r="G14" s="21"/>
      <c r="H14" s="21"/>
      <c r="I14" s="21"/>
      <c r="J14" s="21"/>
      <c r="K14" s="21"/>
      <c r="L14" s="21"/>
      <c r="M14" s="21"/>
    </row>
    <row r="15" spans="1:16" x14ac:dyDescent="0.3">
      <c r="A15" s="21"/>
      <c r="B15" s="21"/>
      <c r="C15" s="21"/>
      <c r="D15" s="21"/>
      <c r="E15" s="21"/>
      <c r="F15" s="21"/>
      <c r="G15" s="21"/>
      <c r="H15" s="21"/>
      <c r="I15" s="21"/>
      <c r="J15" s="21"/>
      <c r="K15" s="21"/>
      <c r="L15" s="21"/>
      <c r="M15" s="21"/>
    </row>
    <row r="17" spans="1:16" ht="21" x14ac:dyDescent="0.4">
      <c r="D17" s="18"/>
      <c r="E17" s="18"/>
      <c r="F17" s="19"/>
      <c r="G17" s="8"/>
      <c r="H17" s="8"/>
      <c r="I17" s="8"/>
      <c r="J17" s="22"/>
      <c r="K17" s="22"/>
      <c r="L17" s="12" t="s">
        <v>38</v>
      </c>
      <c r="M17" s="8"/>
      <c r="P17" t="s">
        <v>51</v>
      </c>
    </row>
    <row r="18" spans="1:16" ht="84" x14ac:dyDescent="0.4">
      <c r="A18" s="1" t="s">
        <v>0</v>
      </c>
      <c r="B18" s="1" t="s">
        <v>1</v>
      </c>
      <c r="C18" s="1" t="s">
        <v>3</v>
      </c>
      <c r="D18" s="9" t="s">
        <v>37</v>
      </c>
      <c r="E18" s="8"/>
      <c r="F18" s="8"/>
      <c r="G18" s="13" t="s">
        <v>39</v>
      </c>
      <c r="H18" s="9"/>
      <c r="I18" s="18" t="s">
        <v>43</v>
      </c>
      <c r="J18" s="18"/>
      <c r="K18" s="18"/>
      <c r="L18" s="19"/>
      <c r="M18" s="8"/>
    </row>
    <row r="19" spans="1:16" ht="42" x14ac:dyDescent="0.4">
      <c r="D19" s="8"/>
      <c r="E19" s="8"/>
      <c r="F19" s="8"/>
      <c r="G19" s="8"/>
      <c r="H19" s="9"/>
      <c r="I19" s="9"/>
      <c r="J19" s="9"/>
      <c r="K19" s="9" t="s">
        <v>46</v>
      </c>
      <c r="L19" s="9" t="s">
        <v>47</v>
      </c>
      <c r="M19" s="8"/>
      <c r="P19" s="14" t="s">
        <v>50</v>
      </c>
    </row>
    <row r="20" spans="1:16" ht="21" x14ac:dyDescent="0.4">
      <c r="A20" s="2">
        <v>42738</v>
      </c>
      <c r="B20" s="3">
        <v>0</v>
      </c>
      <c r="C20" s="3">
        <v>9.8333333333333321</v>
      </c>
      <c r="D20" s="8">
        <f>10*2000*(22-C20)*1/1000</f>
        <v>243.33333333333334</v>
      </c>
      <c r="E20" s="11" t="s">
        <v>38</v>
      </c>
      <c r="F20" s="8"/>
      <c r="G20" s="8">
        <f>D20/4</f>
        <v>60.833333333333336</v>
      </c>
      <c r="H20" s="11" t="s">
        <v>38</v>
      </c>
      <c r="I20" s="14" t="s">
        <v>44</v>
      </c>
      <c r="J20" s="9"/>
      <c r="K20" s="9">
        <f>0.11*0.9*0.96*9569*B20/1000</f>
        <v>0</v>
      </c>
      <c r="L20" s="8">
        <f>K20-G20</f>
        <v>-60.833333333333336</v>
      </c>
      <c r="M20" s="8"/>
      <c r="P20">
        <f>D20/3.15</f>
        <v>77.248677248677254</v>
      </c>
    </row>
    <row r="21" spans="1:16" ht="21" x14ac:dyDescent="0.3">
      <c r="A21" s="2">
        <v>42738.041666666657</v>
      </c>
      <c r="B21" s="3">
        <v>0</v>
      </c>
      <c r="C21" s="3">
        <v>9.9999999999999982</v>
      </c>
      <c r="D21" s="10">
        <f>10*2000*(22-C21)*1/1000</f>
        <v>240.00000000000003</v>
      </c>
      <c r="E21" s="11" t="s">
        <v>38</v>
      </c>
      <c r="F21" s="8"/>
      <c r="G21" s="10">
        <f t="shared" ref="G21:G43" si="0">D21/4</f>
        <v>60.000000000000007</v>
      </c>
      <c r="H21" s="11" t="s">
        <v>38</v>
      </c>
      <c r="I21" s="9">
        <f>SUM(G20:G43)</f>
        <v>1305.8333333333335</v>
      </c>
      <c r="J21" s="9" t="s">
        <v>38</v>
      </c>
      <c r="K21" s="9">
        <f>0.11*0.9*0.96*9569*B21/1000</f>
        <v>0</v>
      </c>
      <c r="L21" s="10">
        <f t="shared" ref="L21:L43" si="1">K21-G21</f>
        <v>-60.000000000000007</v>
      </c>
      <c r="M21" s="8"/>
      <c r="P21">
        <f t="shared" ref="P21:P43" si="2">D21/3.15</f>
        <v>76.190476190476204</v>
      </c>
    </row>
    <row r="22" spans="1:16" ht="21" x14ac:dyDescent="0.3">
      <c r="A22" s="2">
        <v>42738.083333333343</v>
      </c>
      <c r="B22" s="3">
        <v>0</v>
      </c>
      <c r="C22" s="3">
        <v>9.5</v>
      </c>
      <c r="D22" s="10">
        <f>10*2000*(22-C22)*1/1000</f>
        <v>250</v>
      </c>
      <c r="E22" s="11" t="s">
        <v>38</v>
      </c>
      <c r="F22" s="8"/>
      <c r="G22" s="10">
        <f t="shared" si="0"/>
        <v>62.5</v>
      </c>
      <c r="H22" s="11" t="s">
        <v>38</v>
      </c>
      <c r="I22" s="9"/>
      <c r="J22" s="9"/>
      <c r="K22" s="9">
        <f>0.11*0.9*0.96*9569*B22/1000</f>
        <v>0</v>
      </c>
      <c r="L22" s="10">
        <f t="shared" si="1"/>
        <v>-62.5</v>
      </c>
      <c r="M22" s="8"/>
      <c r="P22">
        <f t="shared" si="2"/>
        <v>79.365079365079367</v>
      </c>
    </row>
    <row r="23" spans="1:16" ht="21" x14ac:dyDescent="0.3">
      <c r="A23" s="2">
        <v>42738.125</v>
      </c>
      <c r="B23" s="3">
        <v>0</v>
      </c>
      <c r="C23" s="3">
        <v>9.1666666666666661</v>
      </c>
      <c r="D23" s="10">
        <f>10*2000*(22-C23)*1/1000</f>
        <v>256.66666666666669</v>
      </c>
      <c r="E23" s="11" t="s">
        <v>38</v>
      </c>
      <c r="F23" s="8"/>
      <c r="G23" s="10">
        <f t="shared" si="0"/>
        <v>64.166666666666671</v>
      </c>
      <c r="H23" s="11" t="s">
        <v>38</v>
      </c>
      <c r="I23" s="9" t="s">
        <v>40</v>
      </c>
      <c r="J23" s="9"/>
      <c r="K23" s="9">
        <f>0.11*0.9*0.96*9569*B23/1000</f>
        <v>0</v>
      </c>
      <c r="L23" s="10">
        <f t="shared" si="1"/>
        <v>-64.166666666666671</v>
      </c>
      <c r="M23" s="8"/>
      <c r="P23">
        <f t="shared" si="2"/>
        <v>81.481481481481495</v>
      </c>
    </row>
    <row r="24" spans="1:16" ht="21" x14ac:dyDescent="0.3">
      <c r="A24" s="2">
        <v>42738.166666666657</v>
      </c>
      <c r="B24" s="3">
        <v>0</v>
      </c>
      <c r="C24" s="3">
        <v>9.8333333333333321</v>
      </c>
      <c r="D24" s="10">
        <f>10*2000*(22-C24)*1/1000</f>
        <v>243.33333333333334</v>
      </c>
      <c r="E24" s="11" t="s">
        <v>38</v>
      </c>
      <c r="F24" s="8"/>
      <c r="G24" s="10">
        <f t="shared" si="0"/>
        <v>60.833333333333336</v>
      </c>
      <c r="H24" s="11" t="s">
        <v>38</v>
      </c>
      <c r="I24" s="9"/>
      <c r="J24" s="9"/>
      <c r="K24" s="9">
        <f>0.11*0.9*0.96*9569*B24/1000</f>
        <v>0</v>
      </c>
      <c r="L24" s="10">
        <f t="shared" si="1"/>
        <v>-60.833333333333336</v>
      </c>
      <c r="M24" s="8"/>
      <c r="P24">
        <f t="shared" si="2"/>
        <v>77.248677248677254</v>
      </c>
    </row>
    <row r="25" spans="1:16" ht="21" x14ac:dyDescent="0.3">
      <c r="A25" s="2">
        <v>42738.208333333343</v>
      </c>
      <c r="B25" s="3">
        <v>0</v>
      </c>
      <c r="C25" s="3">
        <v>9.8333333333333321</v>
      </c>
      <c r="D25" s="10">
        <f>10*2000*(22-C25)*1/1000</f>
        <v>243.33333333333334</v>
      </c>
      <c r="E25" s="11" t="s">
        <v>38</v>
      </c>
      <c r="F25" s="8"/>
      <c r="G25" s="10">
        <f t="shared" si="0"/>
        <v>60.833333333333336</v>
      </c>
      <c r="H25" s="11" t="s">
        <v>38</v>
      </c>
      <c r="I25" s="9">
        <f>I21/(0.11*0.9*0.96*B46)</f>
        <v>9569.2365715581072</v>
      </c>
      <c r="J25" s="9" t="s">
        <v>45</v>
      </c>
      <c r="K25" s="9">
        <f>0.11*0.9*0.96*9569*B25/1000</f>
        <v>0</v>
      </c>
      <c r="L25" s="10">
        <f t="shared" si="1"/>
        <v>-60.833333333333336</v>
      </c>
      <c r="M25" s="8"/>
      <c r="P25">
        <f t="shared" si="2"/>
        <v>77.248677248677254</v>
      </c>
    </row>
    <row r="26" spans="1:16" ht="21" x14ac:dyDescent="0.3">
      <c r="A26" s="2">
        <v>42738.25</v>
      </c>
      <c r="B26" s="3">
        <v>0</v>
      </c>
      <c r="C26" s="3">
        <v>9.9999999999999982</v>
      </c>
      <c r="D26" s="10">
        <f>10*2000*(22-C26)*1/1000</f>
        <v>240.00000000000003</v>
      </c>
      <c r="E26" s="11" t="s">
        <v>38</v>
      </c>
      <c r="F26" s="8"/>
      <c r="G26" s="10">
        <f t="shared" si="0"/>
        <v>60.000000000000007</v>
      </c>
      <c r="H26" s="11" t="s">
        <v>38</v>
      </c>
      <c r="I26" s="9"/>
      <c r="J26" s="9"/>
      <c r="K26" s="9">
        <f>0.11*0.9*0.96*9569*B26/1000</f>
        <v>0</v>
      </c>
      <c r="L26" s="10">
        <f t="shared" si="1"/>
        <v>-60.000000000000007</v>
      </c>
      <c r="M26" s="8"/>
      <c r="P26">
        <f t="shared" si="2"/>
        <v>76.190476190476204</v>
      </c>
    </row>
    <row r="27" spans="1:16" ht="21" x14ac:dyDescent="0.3">
      <c r="A27" s="2">
        <v>42738.291666666657</v>
      </c>
      <c r="B27" s="3">
        <v>3.666666666666667</v>
      </c>
      <c r="C27" s="3">
        <v>9.5</v>
      </c>
      <c r="D27" s="10">
        <f>10*2000*(22-C27)*1/1000</f>
        <v>250</v>
      </c>
      <c r="E27" s="11" t="s">
        <v>38</v>
      </c>
      <c r="F27" s="8"/>
      <c r="G27" s="10">
        <f t="shared" si="0"/>
        <v>62.5</v>
      </c>
      <c r="H27" s="11" t="s">
        <v>38</v>
      </c>
      <c r="I27" s="9"/>
      <c r="J27" s="9"/>
      <c r="K27" s="9">
        <f>0.11*0.9*0.96*9569*B27/1000</f>
        <v>3.33460512</v>
      </c>
      <c r="L27" s="10">
        <f t="shared" si="1"/>
        <v>-59.165394880000001</v>
      </c>
      <c r="M27" s="8"/>
      <c r="P27">
        <f t="shared" si="2"/>
        <v>79.365079365079367</v>
      </c>
    </row>
    <row r="28" spans="1:16" ht="21" x14ac:dyDescent="0.3">
      <c r="A28" s="2">
        <v>42738.333333333343</v>
      </c>
      <c r="B28" s="3">
        <v>76.333333333333329</v>
      </c>
      <c r="C28" s="3">
        <v>10.16666666666667</v>
      </c>
      <c r="D28" s="10">
        <f>10*2000*(22-C28)*1/1000</f>
        <v>236.6666666666666</v>
      </c>
      <c r="E28" s="11" t="s">
        <v>38</v>
      </c>
      <c r="F28" s="8"/>
      <c r="G28" s="10">
        <f t="shared" si="0"/>
        <v>59.16666666666665</v>
      </c>
      <c r="H28" s="11" t="s">
        <v>38</v>
      </c>
      <c r="I28" s="9"/>
      <c r="J28" s="9"/>
      <c r="K28" s="9">
        <f>0.11*0.9*0.96*9569*B28/1000</f>
        <v>69.420415679999991</v>
      </c>
      <c r="L28" s="10">
        <f t="shared" si="1"/>
        <v>10.253749013333341</v>
      </c>
      <c r="M28" s="8"/>
      <c r="P28">
        <f t="shared" si="2"/>
        <v>75.132275132275112</v>
      </c>
    </row>
    <row r="29" spans="1:16" ht="21" x14ac:dyDescent="0.3">
      <c r="A29" s="2">
        <v>42738.375</v>
      </c>
      <c r="B29" s="3">
        <v>94.833333333333329</v>
      </c>
      <c r="C29" s="3">
        <v>10.83333333333333</v>
      </c>
      <c r="D29" s="10">
        <f>10*2000*(22-C29)*1/1000</f>
        <v>223.3333333333334</v>
      </c>
      <c r="E29" s="11" t="s">
        <v>38</v>
      </c>
      <c r="F29" s="8"/>
      <c r="G29" s="10">
        <f t="shared" si="0"/>
        <v>55.83333333333335</v>
      </c>
      <c r="H29" s="11" t="s">
        <v>38</v>
      </c>
      <c r="I29" s="9"/>
      <c r="J29" s="9"/>
      <c r="K29" s="9">
        <f>0.11*0.9*0.96*9569*B29/1000</f>
        <v>86.245014240000003</v>
      </c>
      <c r="L29" s="10">
        <f t="shared" si="1"/>
        <v>30.411680906666653</v>
      </c>
      <c r="M29" s="8"/>
      <c r="P29">
        <f t="shared" si="2"/>
        <v>70.899470899470927</v>
      </c>
    </row>
    <row r="30" spans="1:16" ht="21" x14ac:dyDescent="0.3">
      <c r="A30" s="2">
        <v>42738.416666666657</v>
      </c>
      <c r="B30" s="3">
        <v>124.1666666666666</v>
      </c>
      <c r="C30" s="3">
        <v>12</v>
      </c>
      <c r="D30" s="10">
        <f>10*2000*(22-C30)*1/1000</f>
        <v>200</v>
      </c>
      <c r="E30" s="11" t="s">
        <v>38</v>
      </c>
      <c r="F30" s="8"/>
      <c r="G30" s="10">
        <f t="shared" si="0"/>
        <v>50</v>
      </c>
      <c r="H30" s="11" t="s">
        <v>38</v>
      </c>
      <c r="I30" s="9"/>
      <c r="J30" s="9"/>
      <c r="K30" s="9">
        <f>0.11*0.9*0.96*9569*B30/1000</f>
        <v>112.92185519999995</v>
      </c>
      <c r="L30" s="10">
        <f t="shared" si="1"/>
        <v>62.921855199999953</v>
      </c>
      <c r="M30" s="8"/>
      <c r="P30">
        <f t="shared" si="2"/>
        <v>63.492063492063494</v>
      </c>
    </row>
    <row r="31" spans="1:16" ht="21" x14ac:dyDescent="0.3">
      <c r="A31" s="2">
        <v>42738.458333333343</v>
      </c>
      <c r="B31" s="3">
        <v>251.33333333333329</v>
      </c>
      <c r="C31" s="3">
        <v>13.33333333333333</v>
      </c>
      <c r="D31" s="10">
        <f>10*2000*(22-C31)*1/1000</f>
        <v>173.3333333333334</v>
      </c>
      <c r="E31" s="11" t="s">
        <v>38</v>
      </c>
      <c r="F31" s="8"/>
      <c r="G31" s="10">
        <f t="shared" si="0"/>
        <v>43.33333333333335</v>
      </c>
      <c r="H31" s="11" t="s">
        <v>38</v>
      </c>
      <c r="I31" s="9"/>
      <c r="J31" s="9"/>
      <c r="K31" s="9">
        <f>0.11*0.9*0.96*9569*B31/1000</f>
        <v>228.57202367999994</v>
      </c>
      <c r="L31" s="10">
        <f t="shared" si="1"/>
        <v>185.2386903466666</v>
      </c>
      <c r="M31" s="8"/>
      <c r="P31">
        <f t="shared" si="2"/>
        <v>55.026455026455046</v>
      </c>
    </row>
    <row r="32" spans="1:16" ht="21" x14ac:dyDescent="0.3">
      <c r="A32" s="2">
        <v>42738.5</v>
      </c>
      <c r="B32" s="3">
        <v>127.1666666666666</v>
      </c>
      <c r="C32" s="3">
        <v>13</v>
      </c>
      <c r="D32" s="10">
        <f>10*2000*(22-C32)*1/1000</f>
        <v>180</v>
      </c>
      <c r="E32" s="11" t="s">
        <v>38</v>
      </c>
      <c r="F32" s="8"/>
      <c r="G32" s="10">
        <f t="shared" si="0"/>
        <v>45</v>
      </c>
      <c r="H32" s="11" t="s">
        <v>38</v>
      </c>
      <c r="I32" s="9"/>
      <c r="J32" s="9"/>
      <c r="K32" s="9">
        <f>0.11*0.9*0.96*9569*B32/1000</f>
        <v>115.65016847999995</v>
      </c>
      <c r="L32" s="10">
        <f t="shared" si="1"/>
        <v>70.650168479999948</v>
      </c>
      <c r="M32" s="8"/>
      <c r="P32">
        <f t="shared" si="2"/>
        <v>57.142857142857146</v>
      </c>
    </row>
    <row r="33" spans="1:16" ht="21" x14ac:dyDescent="0.3">
      <c r="A33" s="2">
        <v>42738.541666666657</v>
      </c>
      <c r="B33" s="3">
        <v>172.66666666666671</v>
      </c>
      <c r="C33" s="3">
        <v>13.5</v>
      </c>
      <c r="D33" s="10">
        <f>10*2000*(22-C33)*1/1000</f>
        <v>170</v>
      </c>
      <c r="E33" s="11" t="s">
        <v>38</v>
      </c>
      <c r="F33" s="8"/>
      <c r="G33" s="10">
        <f t="shared" si="0"/>
        <v>42.5</v>
      </c>
      <c r="H33" s="11" t="s">
        <v>38</v>
      </c>
      <c r="I33" s="9"/>
      <c r="J33" s="9"/>
      <c r="K33" s="9">
        <f>0.11*0.9*0.96*9569*B33/1000</f>
        <v>157.02958656000004</v>
      </c>
      <c r="L33" s="10">
        <f t="shared" si="1"/>
        <v>114.52958656000004</v>
      </c>
      <c r="M33" s="8"/>
      <c r="P33">
        <f t="shared" si="2"/>
        <v>53.968253968253968</v>
      </c>
    </row>
    <row r="34" spans="1:16" ht="21" x14ac:dyDescent="0.3">
      <c r="A34" s="2">
        <v>42738.583333333343</v>
      </c>
      <c r="B34" s="3">
        <v>271.33333333333331</v>
      </c>
      <c r="C34" s="3">
        <v>14.33333333333333</v>
      </c>
      <c r="D34" s="10">
        <f>10*2000*(22-C34)*1/1000</f>
        <v>153.3333333333334</v>
      </c>
      <c r="E34" s="11" t="s">
        <v>38</v>
      </c>
      <c r="F34" s="8"/>
      <c r="G34" s="10">
        <f t="shared" si="0"/>
        <v>38.33333333333335</v>
      </c>
      <c r="H34" s="11" t="s">
        <v>38</v>
      </c>
      <c r="I34" s="9"/>
      <c r="J34" s="9"/>
      <c r="K34" s="9">
        <f>0.11*0.9*0.96*9569*B34/1000</f>
        <v>246.76077888</v>
      </c>
      <c r="L34" s="11">
        <f t="shared" si="1"/>
        <v>208.42744554666666</v>
      </c>
      <c r="M34" s="11" t="s">
        <v>48</v>
      </c>
      <c r="P34">
        <f t="shared" si="2"/>
        <v>48.677248677248699</v>
      </c>
    </row>
    <row r="35" spans="1:16" ht="21" x14ac:dyDescent="0.3">
      <c r="A35" s="2">
        <v>42738.625</v>
      </c>
      <c r="B35" s="3">
        <v>247.1666666666666</v>
      </c>
      <c r="C35" s="3">
        <v>14.5</v>
      </c>
      <c r="D35" s="10">
        <f>10*2000*(22-C35)*1/1000</f>
        <v>150</v>
      </c>
      <c r="E35" s="11" t="s">
        <v>38</v>
      </c>
      <c r="F35" s="8"/>
      <c r="G35" s="10">
        <f t="shared" si="0"/>
        <v>37.5</v>
      </c>
      <c r="H35" s="11" t="s">
        <v>38</v>
      </c>
      <c r="I35" s="9"/>
      <c r="J35" s="9"/>
      <c r="K35" s="9">
        <f>0.11*0.9*0.96*9569*B35/1000</f>
        <v>224.78269967999992</v>
      </c>
      <c r="L35" s="10">
        <f t="shared" si="1"/>
        <v>187.28269967999992</v>
      </c>
      <c r="M35" s="8"/>
      <c r="P35">
        <f t="shared" si="2"/>
        <v>47.61904761904762</v>
      </c>
    </row>
    <row r="36" spans="1:16" ht="21" x14ac:dyDescent="0.3">
      <c r="A36" s="2">
        <v>42738.666666666657</v>
      </c>
      <c r="B36" s="3">
        <v>62.333333333333343</v>
      </c>
      <c r="C36" s="3">
        <v>12.5</v>
      </c>
      <c r="D36" s="10">
        <f>10*2000*(22-C36)*1/1000</f>
        <v>190</v>
      </c>
      <c r="E36" s="11" t="s">
        <v>38</v>
      </c>
      <c r="F36" s="8"/>
      <c r="G36" s="10">
        <f t="shared" si="0"/>
        <v>47.5</v>
      </c>
      <c r="H36" s="11" t="s">
        <v>38</v>
      </c>
      <c r="I36" s="9"/>
      <c r="J36" s="9"/>
      <c r="K36" s="9">
        <f>0.11*0.9*0.96*9569*B36/1000</f>
        <v>56.688287040000013</v>
      </c>
      <c r="L36" s="10">
        <f t="shared" si="1"/>
        <v>9.188287040000013</v>
      </c>
      <c r="M36" s="8">
        <f>SUM(L28:L36)</f>
        <v>878.90416277333316</v>
      </c>
      <c r="P36">
        <f t="shared" si="2"/>
        <v>60.317460317460316</v>
      </c>
    </row>
    <row r="37" spans="1:16" ht="21" x14ac:dyDescent="0.3">
      <c r="A37" s="2">
        <v>42738.708333333343</v>
      </c>
      <c r="B37" s="3">
        <v>4.833333333333333</v>
      </c>
      <c r="C37" s="3">
        <v>11.5</v>
      </c>
      <c r="D37" s="10">
        <f>10*2000*(22-C37)*1/1000</f>
        <v>210</v>
      </c>
      <c r="E37" s="11" t="s">
        <v>38</v>
      </c>
      <c r="F37" s="8"/>
      <c r="G37" s="10">
        <f t="shared" si="0"/>
        <v>52.5</v>
      </c>
      <c r="H37" s="11" t="s">
        <v>38</v>
      </c>
      <c r="I37" s="9"/>
      <c r="J37" s="9"/>
      <c r="K37" s="9">
        <f>0.11*0.9*0.96*9569*B37/1000</f>
        <v>4.3956158399999996</v>
      </c>
      <c r="L37" s="10">
        <f t="shared" si="1"/>
        <v>-48.104384160000002</v>
      </c>
      <c r="M37" s="8">
        <f>SUM(L37:L43,L20:L27)</f>
        <v>-878.93644570666675</v>
      </c>
      <c r="N37" t="s">
        <v>38</v>
      </c>
      <c r="P37">
        <f t="shared" si="2"/>
        <v>66.666666666666671</v>
      </c>
    </row>
    <row r="38" spans="1:16" ht="21" x14ac:dyDescent="0.3">
      <c r="A38" s="2">
        <v>42738.75</v>
      </c>
      <c r="B38" s="3">
        <v>0</v>
      </c>
      <c r="C38" s="3">
        <v>11</v>
      </c>
      <c r="D38" s="10">
        <f>10*2000*(22-C38)*1/1000</f>
        <v>220</v>
      </c>
      <c r="E38" s="11" t="s">
        <v>38</v>
      </c>
      <c r="F38" s="8"/>
      <c r="G38" s="10">
        <f t="shared" si="0"/>
        <v>55</v>
      </c>
      <c r="H38" s="11" t="s">
        <v>38</v>
      </c>
      <c r="I38" s="9"/>
      <c r="J38" s="9"/>
      <c r="K38" s="9">
        <f>0.11*0.9*0.96*9569*B38/1000</f>
        <v>0</v>
      </c>
      <c r="L38" s="10">
        <f t="shared" si="1"/>
        <v>-55</v>
      </c>
      <c r="M38" s="8"/>
      <c r="P38">
        <f t="shared" si="2"/>
        <v>69.841269841269849</v>
      </c>
    </row>
    <row r="39" spans="1:16" ht="21" x14ac:dyDescent="0.3">
      <c r="A39" s="2">
        <v>42738.791666666657</v>
      </c>
      <c r="B39" s="3">
        <v>0</v>
      </c>
      <c r="C39" s="3">
        <v>11</v>
      </c>
      <c r="D39" s="10">
        <f>10*2000*(22-C39)*1/1000</f>
        <v>220</v>
      </c>
      <c r="E39" s="11" t="s">
        <v>38</v>
      </c>
      <c r="F39" s="8"/>
      <c r="G39" s="10">
        <f t="shared" si="0"/>
        <v>55</v>
      </c>
      <c r="H39" s="11" t="s">
        <v>38</v>
      </c>
      <c r="I39" s="9"/>
      <c r="J39" s="9"/>
      <c r="K39" s="9">
        <f>0.11*0.9*0.96*9569*B39/1000</f>
        <v>0</v>
      </c>
      <c r="L39" s="10">
        <f t="shared" si="1"/>
        <v>-55</v>
      </c>
      <c r="M39" s="8"/>
      <c r="P39">
        <f t="shared" si="2"/>
        <v>69.841269841269849</v>
      </c>
    </row>
    <row r="40" spans="1:16" ht="21" x14ac:dyDescent="0.3">
      <c r="A40" s="2">
        <v>42738.833333333343</v>
      </c>
      <c r="B40" s="3">
        <v>0</v>
      </c>
      <c r="C40" s="3">
        <v>10.83333333333333</v>
      </c>
      <c r="D40" s="10">
        <f>10*2000*(22-C40)*1/1000</f>
        <v>223.3333333333334</v>
      </c>
      <c r="E40" s="11" t="s">
        <v>38</v>
      </c>
      <c r="F40" s="8"/>
      <c r="G40" s="10">
        <f t="shared" si="0"/>
        <v>55.83333333333335</v>
      </c>
      <c r="H40" s="11" t="s">
        <v>38</v>
      </c>
      <c r="I40" s="9"/>
      <c r="J40" s="9"/>
      <c r="K40" s="9">
        <f>0.11*0.9*0.96*9569*B40/1000</f>
        <v>0</v>
      </c>
      <c r="L40" s="10">
        <f t="shared" si="1"/>
        <v>-55.83333333333335</v>
      </c>
      <c r="M40" s="8"/>
      <c r="P40">
        <f t="shared" si="2"/>
        <v>70.899470899470927</v>
      </c>
    </row>
    <row r="41" spans="1:16" ht="21" x14ac:dyDescent="0.3">
      <c r="A41" s="2">
        <v>42738.875</v>
      </c>
      <c r="B41" s="3">
        <v>0</v>
      </c>
      <c r="C41" s="3">
        <v>11</v>
      </c>
      <c r="D41" s="10">
        <f>10*2000*(22-C41)*1/1000</f>
        <v>220</v>
      </c>
      <c r="E41" s="11" t="s">
        <v>38</v>
      </c>
      <c r="F41" s="8"/>
      <c r="G41" s="10">
        <f t="shared" si="0"/>
        <v>55</v>
      </c>
      <c r="H41" s="11" t="s">
        <v>38</v>
      </c>
      <c r="I41" s="9"/>
      <c r="J41" s="9"/>
      <c r="K41" s="9">
        <f>0.11*0.9*0.96*9569*B41/1000</f>
        <v>0</v>
      </c>
      <c r="L41" s="10">
        <f t="shared" si="1"/>
        <v>-55</v>
      </c>
      <c r="M41" s="8"/>
      <c r="P41">
        <f t="shared" si="2"/>
        <v>69.841269841269849</v>
      </c>
    </row>
    <row r="42" spans="1:16" ht="21" x14ac:dyDescent="0.3">
      <c r="A42" s="2">
        <v>42738.916666666657</v>
      </c>
      <c r="B42" s="3">
        <v>0</v>
      </c>
      <c r="C42" s="3">
        <v>11</v>
      </c>
      <c r="D42" s="10">
        <f>10*2000*(22-C42)*1/1000</f>
        <v>220</v>
      </c>
      <c r="E42" s="11" t="s">
        <v>38</v>
      </c>
      <c r="F42" s="8"/>
      <c r="G42" s="10">
        <f t="shared" si="0"/>
        <v>55</v>
      </c>
      <c r="H42" s="11" t="s">
        <v>38</v>
      </c>
      <c r="I42" s="9"/>
      <c r="J42" s="9"/>
      <c r="K42" s="9">
        <f>0.11*0.9*0.96*9569*B42/1000</f>
        <v>0</v>
      </c>
      <c r="L42" s="10">
        <f t="shared" si="1"/>
        <v>-55</v>
      </c>
      <c r="M42" s="8"/>
      <c r="P42">
        <f t="shared" si="2"/>
        <v>69.841269841269849</v>
      </c>
    </row>
    <row r="43" spans="1:16" ht="21" x14ac:dyDescent="0.3">
      <c r="A43" s="2">
        <v>42738.958333333343</v>
      </c>
      <c r="B43" s="3">
        <v>0</v>
      </c>
      <c r="C43" s="3">
        <v>8.6666666666666643</v>
      </c>
      <c r="D43" s="10">
        <f>10*2000*(22-C43)*1/1000</f>
        <v>266.66666666666669</v>
      </c>
      <c r="E43" s="11" t="s">
        <v>38</v>
      </c>
      <c r="F43" s="8"/>
      <c r="G43" s="10">
        <f t="shared" si="0"/>
        <v>66.666666666666671</v>
      </c>
      <c r="H43" s="11" t="s">
        <v>38</v>
      </c>
      <c r="I43" s="9"/>
      <c r="J43" s="9"/>
      <c r="K43" s="9">
        <f>0.11*0.9*0.96*9569*B43/1000</f>
        <v>0</v>
      </c>
      <c r="L43" s="10">
        <f t="shared" si="1"/>
        <v>-66.666666666666671</v>
      </c>
      <c r="M43" s="8"/>
      <c r="P43">
        <f t="shared" si="2"/>
        <v>84.656084656084658</v>
      </c>
    </row>
    <row r="44" spans="1:16" ht="21" x14ac:dyDescent="0.3">
      <c r="D44" s="8"/>
      <c r="E44" s="8"/>
      <c r="F44" s="8"/>
      <c r="G44" s="8"/>
      <c r="H44" s="9"/>
      <c r="I44" s="9"/>
      <c r="J44" s="9"/>
      <c r="K44" s="9"/>
      <c r="L44" s="8"/>
      <c r="M44" s="8"/>
    </row>
    <row r="45" spans="1:16" ht="21" x14ac:dyDescent="0.3">
      <c r="B45" s="3">
        <f>SUM(B20:B44)</f>
        <v>1435.8333333333328</v>
      </c>
      <c r="C45" t="s">
        <v>41</v>
      </c>
      <c r="D45" s="8"/>
      <c r="E45" s="8"/>
      <c r="F45" s="8"/>
      <c r="G45" s="8"/>
      <c r="H45" s="9"/>
      <c r="I45" s="9"/>
      <c r="J45" s="9"/>
      <c r="K45" s="9"/>
      <c r="L45" s="8"/>
      <c r="M45" s="8"/>
    </row>
    <row r="46" spans="1:16" ht="21" x14ac:dyDescent="0.3">
      <c r="B46">
        <f>B45/1000</f>
        <v>1.4358333333333329</v>
      </c>
      <c r="C46" t="s">
        <v>42</v>
      </c>
      <c r="D46" s="8"/>
      <c r="E46" s="8"/>
      <c r="F46" s="8"/>
      <c r="G46" s="8"/>
      <c r="H46" s="9"/>
      <c r="I46" s="9"/>
      <c r="J46" s="9"/>
      <c r="K46" s="9"/>
      <c r="L46" s="8"/>
      <c r="M46" s="8"/>
    </row>
    <row r="47" spans="1:16" ht="21" x14ac:dyDescent="0.3">
      <c r="D47" s="8"/>
      <c r="E47" s="8"/>
      <c r="F47" s="8"/>
      <c r="G47" s="8"/>
      <c r="H47" s="9"/>
      <c r="I47" s="9"/>
      <c r="J47" s="9"/>
      <c r="K47" s="9"/>
      <c r="L47" s="8"/>
      <c r="M47" s="8"/>
    </row>
    <row r="48" spans="1:16" ht="21" x14ac:dyDescent="0.3">
      <c r="D48" s="8"/>
      <c r="E48" s="8"/>
      <c r="F48" s="8"/>
      <c r="G48" s="8"/>
      <c r="H48" s="9"/>
      <c r="I48" s="9"/>
      <c r="J48" s="9"/>
      <c r="K48" s="9"/>
      <c r="L48" s="8"/>
      <c r="M48" s="8"/>
    </row>
    <row r="49" spans="4:13" x14ac:dyDescent="0.3">
      <c r="D49" s="8"/>
      <c r="E49" s="8"/>
      <c r="F49" s="8"/>
      <c r="G49" s="8"/>
      <c r="H49" s="8"/>
      <c r="I49" s="8"/>
      <c r="J49" s="8"/>
      <c r="K49" s="8"/>
      <c r="L49" s="8"/>
      <c r="M49" s="8"/>
    </row>
    <row r="50" spans="4:13" x14ac:dyDescent="0.3">
      <c r="D50" s="8"/>
      <c r="E50" s="8"/>
      <c r="F50" s="8"/>
      <c r="G50" s="8"/>
      <c r="H50" s="8"/>
      <c r="I50" s="8"/>
      <c r="J50" s="8"/>
      <c r="K50" s="8"/>
      <c r="L50" s="8"/>
      <c r="M50" s="8"/>
    </row>
  </sheetData>
  <mergeCells count="4">
    <mergeCell ref="A1:M15"/>
    <mergeCell ref="J17:K17"/>
    <mergeCell ref="D17:F17"/>
    <mergeCell ref="I18:L1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ΑΠΕ - ΔΕΔΟΜΕΝΑ</vt:lpstr>
      <vt:lpstr>ΤΥΠΟΛΟΓΙΟ</vt:lpstr>
      <vt:lpstr>ΑΣΚΗΣΗ_1 - 40 ΜΟΝΑΔΕΣ</vt:lpstr>
      <vt:lpstr>ΑΣΚΗΣΗ_2 - 60 ΜΟΝΑΔΕΣ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Efp Barad</dc:creator>
  <cp:lastModifiedBy>Efp Barad</cp:lastModifiedBy>
  <dcterms:created xsi:type="dcterms:W3CDTF">2020-08-26T18:38:18Z</dcterms:created>
  <dcterms:modified xsi:type="dcterms:W3CDTF">2021-04-06T10:23:58Z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af3f6990-261a-493f-84cb-69801341a046</vt:lpwstr>
  </property>
</Properties>
</file>