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defaultThemeVersion="166925"/>
  <mc:AlternateContent xmlns:mc="http://schemas.openxmlformats.org/markup-compatibility/2006">
    <mc:Choice Requires="x15">
      <x15ac:absPath xmlns:x15ac="http://schemas.microsoft.com/office/spreadsheetml/2010/11/ac" url="C:\Users\Efp Barad\Desktop\PythonProjects\proodoi\"/>
    </mc:Choice>
  </mc:AlternateContent>
  <xr:revisionPtr revIDLastSave="0" documentId="8_{3F5DC3C6-8C4F-4F39-A63B-C596176F2BD0}" xr6:coauthVersionLast="36" xr6:coauthVersionMax="36" xr10:uidLastSave="{00000000-0000-0000-0000-000000000000}"/>
  <bookViews>
    <workbookView xWindow="0" yWindow="0" windowWidth="24576" windowHeight="14100" xr2:uid="{D2D98240-5C8B-4D06-BA1E-A4D772967D5A}"/>
  </bookViews>
  <sheets>
    <sheet name="Θέματα" sheetId="1" r:id="rId1"/>
    <sheet name="Ακτινοβολία" sheetId="2" r:id="rId2"/>
    <sheet name="ΤΥΠΟΛΟΓΙΟ"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1" i="1" l="1"/>
  <c r="E10" i="1"/>
  <c r="C10" i="1"/>
  <c r="C9" i="1"/>
  <c r="C8" i="1"/>
  <c r="L6" i="2"/>
  <c r="L5" i="2"/>
  <c r="L4" i="2"/>
  <c r="K8" i="2"/>
  <c r="N8" i="2" s="1"/>
  <c r="K4" i="2"/>
  <c r="K5" i="2"/>
  <c r="K6" i="2"/>
  <c r="K3" i="2"/>
  <c r="J6" i="2"/>
  <c r="J5" i="2"/>
  <c r="J4" i="2"/>
  <c r="H6" i="2"/>
  <c r="H5" i="2"/>
  <c r="H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4" i="2"/>
  <c r="F19" i="1"/>
  <c r="H17" i="1"/>
  <c r="H16" i="1"/>
  <c r="H15" i="1"/>
  <c r="H14" i="1"/>
  <c r="D17" i="1"/>
  <c r="F17" i="1" s="1"/>
  <c r="D16" i="1"/>
  <c r="F16" i="1" s="1"/>
  <c r="D15" i="1"/>
  <c r="F15" i="1" s="1"/>
  <c r="D14" i="1"/>
  <c r="F14" i="1" s="1"/>
</calcChain>
</file>

<file path=xl/sharedStrings.xml><?xml version="1.0" encoding="utf-8"?>
<sst xmlns="http://schemas.openxmlformats.org/spreadsheetml/2006/main" count="93" uniqueCount="69">
  <si>
    <t>Η άμεση ηλιακή ακτινοβολία από τα όρια της ατμόσφαιρας μέχρι την επιφάνεια του εδάφους κατανέμεται</t>
  </si>
  <si>
    <t>Σε τμήμα που επιστρέφει στο διάστημα ανακλώμενη, τμήμα που απορροφάται από την ατμόσφαιρα, τμήμα που συνεχίζει την πορεία προς το έδαφος και τμήμα που σκεδάζεται</t>
  </si>
  <si>
    <t>Σε τμήμα που επιστρέφει στο διάστημα ανακλώμενη, και τμήμα που σκεδάζεται</t>
  </si>
  <si>
    <t>Σε τμήμα που επιστρέφει στο διάστημα ανακλώμενη, τμήμα που απορροφάται από την ατμόσφαιρα, και τμήμα που σκεδάζεται</t>
  </si>
  <si>
    <t>Σε τμήμα που επιστρέφει στο διάστημα ανακλώμενη, τμήμα που συνεχίζει την πορεία προς το έδαφος και τμήμα που σκεδάζεται</t>
  </si>
  <si>
    <t>Είναι η ποσότητα ηλιακής ενέργειας που δέχεται μια επιφάνεια συνολικά</t>
  </si>
  <si>
    <t>Είναι η ποσότητα ηλιακής ενέργειας που δέχεται μια επιφάνεια ανά μονάδα μέτρησής της</t>
  </si>
  <si>
    <t>Είναι η ποσότητα ηλιακής ισχύος που δέχεται μια επιφάνεια ανά μονάδα μέτρησής της</t>
  </si>
  <si>
    <t>Είναι η ποσότητα ηλιακής ισχύος που δέχεται μια επιφάνεια συνολικά</t>
  </si>
  <si>
    <t xml:space="preserve">Πυκνότητα ηλιακής ισχύος </t>
  </si>
  <si>
    <t>Θέλουμε να επιλύσουμε τις θερμικές ανάγκες του Πολυτεχνείου. Τι στρατηγική θα επιλέξετε</t>
  </si>
  <si>
    <t>Σε ένα κεντρικό σημείο υψηλής ποιότητας μηχανήματα  θα μεταφέρουν την θερμική ενέργεια στα κτίρια.</t>
  </si>
  <si>
    <t>Ανά κτίριο μηχανήματα</t>
  </si>
  <si>
    <t xml:space="preserve">και τα δυο </t>
  </si>
  <si>
    <t>κανένα από αυτά</t>
  </si>
  <si>
    <t>Ποιο φυσικό μέγεθος περιγράφεται με J/s και ποια η μονάδα του στο SI</t>
  </si>
  <si>
    <t>Πόσες kWh είναι 100.000 J</t>
  </si>
  <si>
    <t>Ένα πυρηνικό εργοστάσιο έχει ισχύ 1 GW. Πόση ενέργεια παράγει το χρόνο?</t>
  </si>
  <si>
    <t>Ενας λαμπτήρας έχει απόδοση 80 lm/W, και ισχύ 100 W. Τον αντικαθιστώ με λαμπτήρα απόδοσης 100 lm/W. Πόση ισχύ πρέπει να έχει ο καινούργιος λαμπτήρας?</t>
  </si>
  <si>
    <t>Νερό πέφτει από δεξαμενή σε ύψος h από το σημείο που βρισκόμαστε. Περιγράψτε τις μετατροπές μορφών ενέργειας.</t>
  </si>
  <si>
    <t>(h:min)</t>
  </si>
  <si>
    <t>Time</t>
  </si>
  <si>
    <t>Irradiance</t>
  </si>
  <si>
    <t>Ηλιακά - Θερμικά</t>
  </si>
  <si>
    <t>Φωτοβολταικά</t>
  </si>
  <si>
    <t>Θερμοδυναμική</t>
  </si>
  <si>
    <t>Ανεμογεννήτριες</t>
  </si>
  <si>
    <r>
      <t>L</t>
    </r>
    <r>
      <rPr>
        <b/>
        <vertAlign val="subscript"/>
        <sz val="16"/>
        <color indexed="60"/>
        <rFont val="Calibri"/>
        <family val="2"/>
      </rPr>
      <t>p</t>
    </r>
    <r>
      <rPr>
        <b/>
        <sz val="16"/>
        <color indexed="60"/>
        <rFont val="Calibri"/>
        <family val="2"/>
      </rPr>
      <t xml:space="preserve"> = m </t>
    </r>
    <r>
      <rPr>
        <b/>
        <sz val="16"/>
        <color indexed="60"/>
        <rFont val="Arial Narrow"/>
        <family val="2"/>
      </rPr>
      <t>·</t>
    </r>
    <r>
      <rPr>
        <b/>
        <sz val="16"/>
        <color indexed="60"/>
        <rFont val="Calibri"/>
        <family val="2"/>
      </rPr>
      <t xml:space="preserve"> </t>
    </r>
    <r>
      <rPr>
        <b/>
        <sz val="16"/>
        <color indexed="60"/>
        <rFont val="Calibri"/>
        <family val="2"/>
      </rPr>
      <t>C</t>
    </r>
    <r>
      <rPr>
        <b/>
        <vertAlign val="subscript"/>
        <sz val="16"/>
        <color indexed="60"/>
        <rFont val="Calibri"/>
        <family val="2"/>
      </rPr>
      <t>p</t>
    </r>
    <r>
      <rPr>
        <b/>
        <sz val="16"/>
        <color indexed="60"/>
        <rFont val="Calibri"/>
        <family val="2"/>
      </rPr>
      <t xml:space="preserve"> · (T</t>
    </r>
    <r>
      <rPr>
        <b/>
        <vertAlign val="subscript"/>
        <sz val="16"/>
        <color indexed="60"/>
        <rFont val="Calibri"/>
        <family val="2"/>
      </rPr>
      <t>d</t>
    </r>
    <r>
      <rPr>
        <b/>
        <sz val="16"/>
        <color indexed="60"/>
        <rFont val="Calibri"/>
        <family val="2"/>
      </rPr>
      <t xml:space="preserve"> - T</t>
    </r>
    <r>
      <rPr>
        <b/>
        <vertAlign val="subscript"/>
        <sz val="16"/>
        <color indexed="60"/>
        <rFont val="Calibri"/>
        <family val="2"/>
      </rPr>
      <t>s</t>
    </r>
    <r>
      <rPr>
        <b/>
        <sz val="16"/>
        <color indexed="60"/>
        <rFont val="Calibri"/>
        <family val="2"/>
      </rPr>
      <t>)</t>
    </r>
  </si>
  <si>
    <r>
      <t>Ε</t>
    </r>
    <r>
      <rPr>
        <b/>
        <vertAlign val="subscript"/>
        <sz val="16"/>
        <color indexed="60"/>
        <rFont val="Calibri"/>
        <family val="2"/>
      </rPr>
      <t>p</t>
    </r>
    <r>
      <rPr>
        <b/>
        <sz val="16"/>
        <color indexed="60"/>
        <rFont val="Calibri"/>
        <family val="2"/>
      </rPr>
      <t xml:space="preserve"> = </t>
    </r>
    <r>
      <rPr>
        <b/>
        <sz val="16"/>
        <color indexed="60"/>
        <rFont val="Calibri"/>
        <family val="2"/>
      </rPr>
      <t xml:space="preserve"> n</t>
    </r>
    <r>
      <rPr>
        <b/>
        <vertAlign val="subscript"/>
        <sz val="16"/>
        <color indexed="60"/>
        <rFont val="Calibri"/>
        <family val="2"/>
      </rPr>
      <t>pv</t>
    </r>
    <r>
      <rPr>
        <b/>
        <sz val="16"/>
        <color indexed="60"/>
        <rFont val="Calibri"/>
        <family val="2"/>
      </rPr>
      <t xml:space="preserve"> · n</t>
    </r>
    <r>
      <rPr>
        <b/>
        <vertAlign val="subscript"/>
        <sz val="16"/>
        <color indexed="60"/>
        <rFont val="Calibri"/>
        <family val="2"/>
      </rPr>
      <t>p</t>
    </r>
    <r>
      <rPr>
        <b/>
        <sz val="16"/>
        <color indexed="60"/>
        <rFont val="Calibri"/>
        <family val="2"/>
      </rPr>
      <t xml:space="preserve"> · n</t>
    </r>
    <r>
      <rPr>
        <b/>
        <vertAlign val="subscript"/>
        <sz val="16"/>
        <color indexed="60"/>
        <rFont val="Calibri"/>
        <family val="2"/>
      </rPr>
      <t>T</t>
    </r>
    <r>
      <rPr>
        <b/>
        <sz val="16"/>
        <color indexed="60"/>
        <rFont val="Calibri"/>
        <family val="2"/>
      </rPr>
      <t xml:space="preserve"> · Ε</t>
    </r>
    <r>
      <rPr>
        <b/>
        <vertAlign val="subscript"/>
        <sz val="16"/>
        <color indexed="60"/>
        <rFont val="Calibri"/>
        <family val="2"/>
      </rPr>
      <t xml:space="preserve">sun  </t>
    </r>
    <r>
      <rPr>
        <b/>
        <sz val="16"/>
        <color indexed="60"/>
        <rFont val="Calibri"/>
        <family val="2"/>
      </rPr>
      <t>· A</t>
    </r>
  </si>
  <si>
    <r>
      <t>COP</t>
    </r>
    <r>
      <rPr>
        <b/>
        <vertAlign val="subscript"/>
        <sz val="16"/>
        <color indexed="60"/>
        <rFont val="Calibri"/>
        <family val="2"/>
      </rPr>
      <t>R</t>
    </r>
    <r>
      <rPr>
        <b/>
        <sz val="16"/>
        <color indexed="60"/>
        <rFont val="Calibri"/>
        <family val="2"/>
      </rPr>
      <t xml:space="preserve"> = T</t>
    </r>
    <r>
      <rPr>
        <b/>
        <vertAlign val="subscript"/>
        <sz val="16"/>
        <color indexed="60"/>
        <rFont val="Calibri"/>
        <family val="2"/>
      </rPr>
      <t>c</t>
    </r>
    <r>
      <rPr>
        <b/>
        <sz val="16"/>
        <color indexed="60"/>
        <rFont val="Calibri"/>
        <family val="2"/>
      </rPr>
      <t xml:space="preserve"> /(T</t>
    </r>
    <r>
      <rPr>
        <b/>
        <vertAlign val="subscript"/>
        <sz val="16"/>
        <color indexed="60"/>
        <rFont val="Calibri"/>
        <family val="2"/>
      </rPr>
      <t>H</t>
    </r>
    <r>
      <rPr>
        <b/>
        <sz val="16"/>
        <color indexed="60"/>
        <rFont val="Calibri"/>
        <family val="2"/>
      </rPr>
      <t>- T</t>
    </r>
    <r>
      <rPr>
        <b/>
        <vertAlign val="subscript"/>
        <sz val="16"/>
        <color indexed="60"/>
        <rFont val="Calibri"/>
        <family val="2"/>
      </rPr>
      <t>c</t>
    </r>
    <r>
      <rPr>
        <b/>
        <sz val="16"/>
        <color indexed="60"/>
        <rFont val="Calibri"/>
        <family val="2"/>
      </rPr>
      <t>)</t>
    </r>
  </si>
  <si>
    <r>
      <t xml:space="preserve">P = 1/2 </t>
    </r>
    <r>
      <rPr>
        <b/>
        <sz val="16"/>
        <color indexed="60"/>
        <rFont val="Arial Narrow"/>
        <family val="2"/>
      </rPr>
      <t>·</t>
    </r>
    <r>
      <rPr>
        <b/>
        <sz val="16"/>
        <color indexed="60"/>
        <rFont val="Calibri"/>
        <family val="2"/>
      </rPr>
      <t xml:space="preserve"> </t>
    </r>
    <r>
      <rPr>
        <b/>
        <sz val="16"/>
        <color indexed="60"/>
        <rFont val="Calibri"/>
        <family val="2"/>
      </rPr>
      <t>ρ · A · v</t>
    </r>
    <r>
      <rPr>
        <b/>
        <vertAlign val="superscript"/>
        <sz val="16"/>
        <color indexed="60"/>
        <rFont val="Calibri"/>
        <family val="2"/>
      </rPr>
      <t>3</t>
    </r>
  </si>
  <si>
    <r>
      <rPr>
        <b/>
        <sz val="16"/>
        <color indexed="60"/>
        <rFont val="Calibri"/>
        <family val="2"/>
      </rPr>
      <t>Ĺ</t>
    </r>
    <r>
      <rPr>
        <b/>
        <sz val="16"/>
        <color indexed="60"/>
        <rFont val="Calibri"/>
        <family val="2"/>
      </rPr>
      <t xml:space="preserve"> = (UA)</t>
    </r>
    <r>
      <rPr>
        <b/>
        <vertAlign val="subscript"/>
        <sz val="16"/>
        <color indexed="60"/>
        <rFont val="Calibri"/>
        <family val="2"/>
      </rPr>
      <t>h</t>
    </r>
    <r>
      <rPr>
        <b/>
        <sz val="16"/>
        <color indexed="60"/>
        <rFont val="Calibri"/>
        <family val="2"/>
      </rPr>
      <t xml:space="preserve"> · (T</t>
    </r>
    <r>
      <rPr>
        <b/>
        <vertAlign val="subscript"/>
        <sz val="16"/>
        <color indexed="60"/>
        <rFont val="Calibri"/>
        <family val="2"/>
      </rPr>
      <t>d</t>
    </r>
    <r>
      <rPr>
        <b/>
        <sz val="16"/>
        <color indexed="60"/>
        <rFont val="Calibri"/>
        <family val="2"/>
      </rPr>
      <t xml:space="preserve"> - T</t>
    </r>
    <r>
      <rPr>
        <b/>
        <vertAlign val="subscript"/>
        <sz val="16"/>
        <color indexed="60"/>
        <rFont val="Calibri"/>
        <family val="2"/>
      </rPr>
      <t>s</t>
    </r>
    <r>
      <rPr>
        <b/>
        <sz val="16"/>
        <color indexed="60"/>
        <rFont val="Calibri"/>
        <family val="2"/>
      </rPr>
      <t>)</t>
    </r>
  </si>
  <si>
    <r>
      <t>P</t>
    </r>
    <r>
      <rPr>
        <b/>
        <vertAlign val="subscript"/>
        <sz val="16"/>
        <color indexed="60"/>
        <rFont val="Calibri"/>
        <family val="2"/>
      </rPr>
      <t>p</t>
    </r>
    <r>
      <rPr>
        <b/>
        <sz val="16"/>
        <color indexed="60"/>
        <rFont val="Calibri"/>
        <family val="2"/>
      </rPr>
      <t xml:space="preserve"> = </t>
    </r>
    <r>
      <rPr>
        <b/>
        <sz val="16"/>
        <color indexed="60"/>
        <rFont val="Calibri"/>
        <family val="2"/>
      </rPr>
      <t xml:space="preserve"> n</t>
    </r>
    <r>
      <rPr>
        <b/>
        <vertAlign val="subscript"/>
        <sz val="16"/>
        <color indexed="60"/>
        <rFont val="Calibri"/>
        <family val="2"/>
      </rPr>
      <t>pv</t>
    </r>
    <r>
      <rPr>
        <b/>
        <sz val="16"/>
        <color indexed="60"/>
        <rFont val="Calibri"/>
        <family val="2"/>
      </rPr>
      <t xml:space="preserve"> · n</t>
    </r>
    <r>
      <rPr>
        <b/>
        <vertAlign val="subscript"/>
        <sz val="16"/>
        <color indexed="60"/>
        <rFont val="Calibri"/>
        <family val="2"/>
      </rPr>
      <t>p</t>
    </r>
    <r>
      <rPr>
        <b/>
        <sz val="16"/>
        <color indexed="60"/>
        <rFont val="Calibri"/>
        <family val="2"/>
      </rPr>
      <t xml:space="preserve"> · n</t>
    </r>
    <r>
      <rPr>
        <b/>
        <vertAlign val="subscript"/>
        <sz val="16"/>
        <color indexed="60"/>
        <rFont val="Calibri"/>
        <family val="2"/>
      </rPr>
      <t>T</t>
    </r>
    <r>
      <rPr>
        <b/>
        <sz val="16"/>
        <color indexed="60"/>
        <rFont val="Calibri"/>
        <family val="2"/>
      </rPr>
      <t xml:space="preserve"> · P</t>
    </r>
    <r>
      <rPr>
        <b/>
        <vertAlign val="subscript"/>
        <sz val="16"/>
        <color indexed="60"/>
        <rFont val="Calibri"/>
        <family val="2"/>
      </rPr>
      <t xml:space="preserve">sun  </t>
    </r>
    <r>
      <rPr>
        <b/>
        <sz val="16"/>
        <color indexed="60"/>
        <rFont val="Calibri"/>
        <family val="2"/>
      </rPr>
      <t>· A</t>
    </r>
  </si>
  <si>
    <r>
      <t>COP</t>
    </r>
    <r>
      <rPr>
        <b/>
        <vertAlign val="subscript"/>
        <sz val="16"/>
        <color indexed="60"/>
        <rFont val="Calibri"/>
        <family val="2"/>
      </rPr>
      <t>H</t>
    </r>
    <r>
      <rPr>
        <b/>
        <sz val="16"/>
        <color indexed="60"/>
        <rFont val="Calibri"/>
        <family val="2"/>
      </rPr>
      <t xml:space="preserve"> = T</t>
    </r>
    <r>
      <rPr>
        <b/>
        <vertAlign val="subscript"/>
        <sz val="16"/>
        <color indexed="60"/>
        <rFont val="Calibri"/>
        <family val="2"/>
      </rPr>
      <t>H</t>
    </r>
    <r>
      <rPr>
        <b/>
        <sz val="16"/>
        <color indexed="60"/>
        <rFont val="Calibri"/>
        <family val="2"/>
      </rPr>
      <t xml:space="preserve"> /(T</t>
    </r>
    <r>
      <rPr>
        <b/>
        <vertAlign val="subscript"/>
        <sz val="16"/>
        <color indexed="60"/>
        <rFont val="Calibri"/>
        <family val="2"/>
      </rPr>
      <t>H</t>
    </r>
    <r>
      <rPr>
        <b/>
        <sz val="16"/>
        <color indexed="60"/>
        <rFont val="Calibri"/>
        <family val="2"/>
      </rPr>
      <t>- T</t>
    </r>
    <r>
      <rPr>
        <b/>
        <vertAlign val="subscript"/>
        <sz val="16"/>
        <color indexed="60"/>
        <rFont val="Calibri"/>
        <family val="2"/>
      </rPr>
      <t>c</t>
    </r>
    <r>
      <rPr>
        <b/>
        <sz val="16"/>
        <color indexed="60"/>
        <rFont val="Calibri"/>
        <family val="2"/>
      </rPr>
      <t>)</t>
    </r>
  </si>
  <si>
    <r>
      <t>P</t>
    </r>
    <r>
      <rPr>
        <b/>
        <vertAlign val="subscript"/>
        <sz val="16"/>
        <color indexed="60"/>
        <rFont val="Calibri"/>
        <family val="2"/>
      </rPr>
      <t>n</t>
    </r>
    <r>
      <rPr>
        <b/>
        <sz val="16"/>
        <color indexed="60"/>
        <rFont val="Calibri"/>
        <family val="2"/>
      </rPr>
      <t xml:space="preserve"> = c</t>
    </r>
    <r>
      <rPr>
        <b/>
        <vertAlign val="subscript"/>
        <sz val="16"/>
        <color indexed="60"/>
        <rFont val="Calibri"/>
        <family val="2"/>
      </rPr>
      <t>p</t>
    </r>
    <r>
      <rPr>
        <b/>
        <sz val="16"/>
        <color indexed="60"/>
        <rFont val="Calibri"/>
        <family val="2"/>
      </rPr>
      <t xml:space="preserve"> · 1/2 </t>
    </r>
    <r>
      <rPr>
        <b/>
        <sz val="16"/>
        <color indexed="60"/>
        <rFont val="Arial Narrow"/>
        <family val="2"/>
      </rPr>
      <t>·</t>
    </r>
    <r>
      <rPr>
        <b/>
        <sz val="16"/>
        <color indexed="60"/>
        <rFont val="Calibri"/>
        <family val="2"/>
      </rPr>
      <t xml:space="preserve"> </t>
    </r>
    <r>
      <rPr>
        <b/>
        <sz val="16"/>
        <color indexed="60"/>
        <rFont val="Calibri"/>
        <family val="2"/>
      </rPr>
      <t>ρ · A · v</t>
    </r>
    <r>
      <rPr>
        <b/>
        <vertAlign val="superscript"/>
        <sz val="16"/>
        <color indexed="60"/>
        <rFont val="Calibri"/>
        <family val="2"/>
      </rPr>
      <t>3</t>
    </r>
  </si>
  <si>
    <r>
      <rPr>
        <b/>
        <sz val="16"/>
        <color indexed="60"/>
        <rFont val="Calibri"/>
        <family val="2"/>
      </rPr>
      <t>Ĺ</t>
    </r>
    <r>
      <rPr>
        <b/>
        <sz val="16"/>
        <color indexed="60"/>
        <rFont val="Calibri"/>
        <family val="2"/>
      </rPr>
      <t xml:space="preserve"> = U</t>
    </r>
    <r>
      <rPr>
        <b/>
        <vertAlign val="subscript"/>
        <sz val="16"/>
        <color indexed="60"/>
        <rFont val="Calibri"/>
        <family val="2"/>
      </rPr>
      <t>p</t>
    </r>
    <r>
      <rPr>
        <b/>
        <sz val="16"/>
        <color indexed="60"/>
        <rFont val="Calibri"/>
        <family val="2"/>
      </rPr>
      <t xml:space="preserve"> · A  · (T</t>
    </r>
    <r>
      <rPr>
        <b/>
        <vertAlign val="subscript"/>
        <sz val="16"/>
        <color indexed="60"/>
        <rFont val="Calibri"/>
        <family val="2"/>
      </rPr>
      <t>d</t>
    </r>
    <r>
      <rPr>
        <b/>
        <sz val="16"/>
        <color indexed="60"/>
        <rFont val="Calibri"/>
        <family val="2"/>
      </rPr>
      <t xml:space="preserve"> - T</t>
    </r>
    <r>
      <rPr>
        <b/>
        <vertAlign val="subscript"/>
        <sz val="16"/>
        <color indexed="60"/>
        <rFont val="Calibri"/>
        <family val="2"/>
      </rPr>
      <t>s</t>
    </r>
    <r>
      <rPr>
        <b/>
        <sz val="16"/>
        <color indexed="60"/>
        <rFont val="Calibri"/>
        <family val="2"/>
      </rPr>
      <t>)</t>
    </r>
  </si>
  <si>
    <r>
      <t>n = 1 - T</t>
    </r>
    <r>
      <rPr>
        <b/>
        <vertAlign val="subscript"/>
        <sz val="16"/>
        <color indexed="60"/>
        <rFont val="Calibri"/>
        <family val="2"/>
      </rPr>
      <t>C</t>
    </r>
    <r>
      <rPr>
        <b/>
        <sz val="16"/>
        <color indexed="60"/>
        <rFont val="Calibri"/>
        <family val="2"/>
      </rPr>
      <t xml:space="preserve"> /T</t>
    </r>
    <r>
      <rPr>
        <b/>
        <vertAlign val="subscript"/>
        <sz val="16"/>
        <color indexed="60"/>
        <rFont val="Calibri"/>
        <family val="2"/>
      </rPr>
      <t>H</t>
    </r>
  </si>
  <si>
    <r>
      <t>P</t>
    </r>
    <r>
      <rPr>
        <b/>
        <vertAlign val="subscript"/>
        <sz val="16"/>
        <color indexed="60"/>
        <rFont val="Calibri"/>
        <family val="2"/>
      </rPr>
      <t>el</t>
    </r>
    <r>
      <rPr>
        <b/>
        <sz val="16"/>
        <color indexed="60"/>
        <rFont val="Calibri"/>
        <family val="2"/>
      </rPr>
      <t xml:space="preserve"> = n</t>
    </r>
    <r>
      <rPr>
        <b/>
        <vertAlign val="subscript"/>
        <sz val="16"/>
        <color indexed="60"/>
        <rFont val="Calibri"/>
        <family val="2"/>
      </rPr>
      <t>mech-el</t>
    </r>
    <r>
      <rPr>
        <b/>
        <sz val="16"/>
        <color indexed="60"/>
        <rFont val="Calibri"/>
        <family val="2"/>
      </rPr>
      <t xml:space="preserve"> · c</t>
    </r>
    <r>
      <rPr>
        <b/>
        <vertAlign val="subscript"/>
        <sz val="16"/>
        <color indexed="60"/>
        <rFont val="Calibri"/>
        <family val="2"/>
      </rPr>
      <t>p</t>
    </r>
    <r>
      <rPr>
        <b/>
        <sz val="16"/>
        <color indexed="60"/>
        <rFont val="Calibri"/>
        <family val="2"/>
      </rPr>
      <t xml:space="preserve"> · 1/2 </t>
    </r>
    <r>
      <rPr>
        <b/>
        <sz val="16"/>
        <color indexed="60"/>
        <rFont val="Arial Narrow"/>
        <family val="2"/>
      </rPr>
      <t>·</t>
    </r>
    <r>
      <rPr>
        <b/>
        <sz val="16"/>
        <color indexed="60"/>
        <rFont val="Calibri"/>
        <family val="2"/>
      </rPr>
      <t xml:space="preserve"> </t>
    </r>
    <r>
      <rPr>
        <b/>
        <sz val="16"/>
        <color indexed="60"/>
        <rFont val="Calibri"/>
        <family val="2"/>
      </rPr>
      <t>ρ · A · v</t>
    </r>
    <r>
      <rPr>
        <b/>
        <vertAlign val="superscript"/>
        <sz val="16"/>
        <color indexed="60"/>
        <rFont val="Calibri"/>
        <family val="2"/>
      </rPr>
      <t>3</t>
    </r>
  </si>
  <si>
    <r>
      <rPr>
        <b/>
        <sz val="16"/>
        <color indexed="60"/>
        <rFont val="Calibri"/>
        <family val="2"/>
      </rPr>
      <t>Ĺ</t>
    </r>
    <r>
      <rPr>
        <b/>
        <sz val="16"/>
        <color indexed="60"/>
        <rFont val="Calibri"/>
        <family val="2"/>
      </rPr>
      <t xml:space="preserve"> = U</t>
    </r>
    <r>
      <rPr>
        <b/>
        <vertAlign val="subscript"/>
        <sz val="16"/>
        <color indexed="60"/>
        <rFont val="Calibri"/>
        <family val="2"/>
      </rPr>
      <t>p</t>
    </r>
    <r>
      <rPr>
        <b/>
        <sz val="16"/>
        <color indexed="60"/>
        <rFont val="Calibri"/>
        <family val="2"/>
      </rPr>
      <t xml:space="preserve"> · S</t>
    </r>
  </si>
  <si>
    <r>
      <t>C</t>
    </r>
    <r>
      <rPr>
        <b/>
        <vertAlign val="subscript"/>
        <sz val="16"/>
        <color indexed="60"/>
        <rFont val="Calibri"/>
        <family val="2"/>
      </rPr>
      <t xml:space="preserve">f  </t>
    </r>
    <r>
      <rPr>
        <b/>
        <sz val="16"/>
        <color indexed="60"/>
        <rFont val="Calibri"/>
        <family val="2"/>
      </rPr>
      <t>= E</t>
    </r>
    <r>
      <rPr>
        <b/>
        <vertAlign val="subscript"/>
        <sz val="16"/>
        <color indexed="60"/>
        <rFont val="Calibri"/>
        <family val="2"/>
      </rPr>
      <t>t</t>
    </r>
    <r>
      <rPr>
        <b/>
        <sz val="16"/>
        <color indexed="60"/>
        <rFont val="Calibri"/>
        <family val="2"/>
      </rPr>
      <t xml:space="preserve"> / (P</t>
    </r>
    <r>
      <rPr>
        <b/>
        <vertAlign val="subscript"/>
        <sz val="16"/>
        <color indexed="60"/>
        <rFont val="Calibri"/>
        <family val="2"/>
      </rPr>
      <t>n</t>
    </r>
    <r>
      <rPr>
        <b/>
        <sz val="16"/>
        <color indexed="60"/>
        <rFont val="Calibri"/>
        <family val="2"/>
      </rPr>
      <t xml:space="preserve"> · Δt)</t>
    </r>
  </si>
  <si>
    <t>Υδραυλικά</t>
  </si>
  <si>
    <t>Γεωθερμία</t>
  </si>
  <si>
    <r>
      <t xml:space="preserve">P = n · </t>
    </r>
    <r>
      <rPr>
        <b/>
        <sz val="16"/>
        <color indexed="60"/>
        <rFont val="Calibri"/>
        <family val="2"/>
      </rPr>
      <t xml:space="preserve"> </t>
    </r>
    <r>
      <rPr>
        <b/>
        <sz val="16"/>
        <color indexed="60"/>
        <rFont val="Calibri"/>
        <family val="2"/>
      </rPr>
      <t>ρ</t>
    </r>
    <r>
      <rPr>
        <b/>
        <vertAlign val="subscript"/>
        <sz val="16"/>
        <color indexed="60"/>
        <rFont val="Calibri"/>
        <family val="2"/>
      </rPr>
      <t>w</t>
    </r>
    <r>
      <rPr>
        <b/>
        <sz val="16"/>
        <color indexed="60"/>
        <rFont val="Calibri"/>
        <family val="2"/>
      </rPr>
      <t xml:space="preserve"> · g · ΔH · q</t>
    </r>
    <r>
      <rPr>
        <b/>
        <vertAlign val="subscript"/>
        <sz val="16"/>
        <color indexed="60"/>
        <rFont val="Calibri"/>
        <family val="2"/>
      </rPr>
      <t>w</t>
    </r>
  </si>
  <si>
    <t>Q = k · Δθ/Δζ</t>
  </si>
  <si>
    <t>Μονάδες</t>
  </si>
  <si>
    <r>
      <t>Τι ενέργεια μπορεί να μας δώσει νερό 10000 kg εντός δεξαμενής σε ύψος h=1000 m από το σημείο που βρισκόμαστε. (μην υπολογίσετε την υψομετρική διαφορά εντός δεξαμενής, επιτάχυνση βαρύτητας g = 10 m/s</t>
    </r>
    <r>
      <rPr>
        <vertAlign val="superscript"/>
        <sz val="11"/>
        <color theme="1"/>
        <rFont val="Calibri"/>
        <family val="2"/>
        <scheme val="minor"/>
      </rPr>
      <t>2</t>
    </r>
    <r>
      <rPr>
        <sz val="11"/>
        <color theme="1"/>
        <rFont val="Calibri"/>
        <family val="2"/>
        <scheme val="minor"/>
      </rPr>
      <t>).</t>
    </r>
  </si>
  <si>
    <r>
      <t>W/m</t>
    </r>
    <r>
      <rPr>
        <b/>
        <vertAlign val="superscript"/>
        <sz val="16"/>
        <color rgb="FFFFFFFF"/>
        <rFont val="Calibri"/>
        <family val="2"/>
      </rPr>
      <t>2</t>
    </r>
  </si>
  <si>
    <r>
      <t xml:space="preserve">Για χρήση ζεστού νερού θέλουμε νερό με θερμοκρασία 45   </t>
    </r>
    <r>
      <rPr>
        <sz val="16"/>
        <color theme="1"/>
        <rFont val="Calibri"/>
        <family val="2"/>
      </rPr>
      <t>̊</t>
    </r>
    <r>
      <rPr>
        <sz val="16"/>
        <color theme="1"/>
        <rFont val="Calibri"/>
        <family val="2"/>
        <scheme val="minor"/>
      </rPr>
      <t>C, ενώ από το δίκτυο έχει θερμοκρασία 15   ̊C. Η κατανάλωση ζεστού νερού ανά 6ωρο είναι, 2, 4,2,4 m</t>
    </r>
    <r>
      <rPr>
        <vertAlign val="superscript"/>
        <sz val="16"/>
        <color theme="1"/>
        <rFont val="Calibri"/>
        <family val="2"/>
        <scheme val="minor"/>
      </rPr>
      <t>3</t>
    </r>
    <r>
      <rPr>
        <sz val="16"/>
        <color theme="1"/>
        <rFont val="Calibri"/>
        <family val="2"/>
        <scheme val="minor"/>
      </rPr>
      <t xml:space="preserve"> νερού ξεκινώντας από τις 00:00. Τα αντίστοιχα διαστήματα ή μέση απόδοση του ηλιοθερμικού είναι 0, 0.30, 0.70, 0.10. Η ηλιακή ακτινοβολία για την συγκεκριμένη ημέρα φαίνεται στο φύλλο "Ακτινοβολία". Ποιο το μέγεθος ηλιοθερμικού που καλύπτει αυτή την κατανάλωση?  Δώστε τη μέση ισχύ ζήτησης για κάθε 6ωρο και την μέση ισχύ παραγωγής. (Πυκνότητα νερού 1 kg/L, Cp = 4200 J/(kg  ̊C) ).</t>
    </r>
  </si>
  <si>
    <t>m3</t>
  </si>
  <si>
    <t>0000    -   0600</t>
  </si>
  <si>
    <t>0600    -   1200</t>
  </si>
  <si>
    <t>1200    -   1800</t>
  </si>
  <si>
    <t>1800    -   0000</t>
  </si>
  <si>
    <t>J</t>
  </si>
  <si>
    <t>kWh</t>
  </si>
  <si>
    <t>Paver</t>
  </si>
  <si>
    <t>kW</t>
  </si>
  <si>
    <t>Συνολική ενέργεια</t>
  </si>
  <si>
    <t>Θερμική</t>
  </si>
  <si>
    <r>
      <t>Wh/m</t>
    </r>
    <r>
      <rPr>
        <b/>
        <vertAlign val="superscript"/>
        <sz val="16"/>
        <color rgb="FFFFFFFF"/>
        <rFont val="Calibri"/>
        <family val="2"/>
      </rPr>
      <t>2</t>
    </r>
  </si>
  <si>
    <r>
      <t>kWh/m</t>
    </r>
    <r>
      <rPr>
        <b/>
        <vertAlign val="superscript"/>
        <sz val="16"/>
        <color rgb="FFFFFFFF"/>
        <rFont val="Calibri"/>
        <family val="2"/>
      </rPr>
      <t>2</t>
    </r>
  </si>
  <si>
    <t>coef</t>
  </si>
  <si>
    <t>m2</t>
  </si>
  <si>
    <t>Average Power Production</t>
  </si>
  <si>
    <t>GWh</t>
  </si>
  <si>
    <t>lm</t>
  </si>
  <si>
    <t>W</t>
  </si>
  <si>
    <t>kg*m/s2*m</t>
  </si>
  <si>
    <r>
      <t>ML</t>
    </r>
    <r>
      <rPr>
        <vertAlign val="superscript"/>
        <sz val="11"/>
        <color theme="1"/>
        <rFont val="Calibri"/>
        <family val="2"/>
        <scheme val="minor"/>
      </rPr>
      <t>2</t>
    </r>
    <r>
      <rPr>
        <sz val="11"/>
        <color theme="1"/>
        <rFont val="Calibri"/>
        <family val="2"/>
        <scheme val="minor"/>
      </rPr>
      <t>T</t>
    </r>
    <r>
      <rPr>
        <vertAlign val="superscript"/>
        <sz val="11"/>
        <color theme="1"/>
        <rFont val="Calibri"/>
        <family val="2"/>
        <scheme val="minor"/>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</si>
</sst>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Arial Narrow"/>
      <family val="2"/>
    </font>
    <font>
      <b/>
      <sz val="16"/>
      <color rgb="FFFFFFFF"/>
      <name val="Calibri"/>
      <family val="2"/>
    </font>
    <font>
      <b/>
      <sz val="20"/>
      <color rgb="FFFFFFFF"/>
      <name val="Calibri"/>
      <family val="2"/>
    </font>
    <font>
      <b/>
      <sz val="14"/>
      <color rgb="FFFFFFFF"/>
      <name val="Calibri"/>
      <family val="2"/>
    </font>
    <font>
      <sz val="14"/>
      <color rgb="FF000000"/>
      <name val="Calibri"/>
      <family val="2"/>
    </font>
    <font>
      <b/>
      <sz val="11"/>
      <color theme="1"/>
      <name val="Calibri"/>
      <family val="2"/>
      <scheme val="minor"/>
    </font>
    <font>
      <b/>
      <sz val="22"/>
      <color theme="1"/>
      <name val="Calibri"/>
      <family val="2"/>
      <scheme val="minor"/>
    </font>
    <font>
      <b/>
      <sz val="16"/>
      <color rgb="FFC00000"/>
      <name val="Calibri"/>
      <family val="2"/>
      <scheme val="minor"/>
    </font>
    <font>
      <b/>
      <vertAlign val="subscript"/>
      <sz val="16"/>
      <color indexed="60"/>
      <name val="Calibri"/>
      <family val="2"/>
    </font>
    <font>
      <b/>
      <sz val="16"/>
      <color indexed="60"/>
      <name val="Calibri"/>
      <family val="2"/>
    </font>
    <font>
      <b/>
      <sz val="16"/>
      <color indexed="60"/>
      <name val="Arial Narrow"/>
      <family val="2"/>
    </font>
    <font>
      <sz val="16"/>
      <color rgb="FFC00000"/>
      <name val="Calibri"/>
      <family val="2"/>
      <scheme val="minor"/>
    </font>
    <font>
      <b/>
      <vertAlign val="superscript"/>
      <sz val="16"/>
      <color indexed="60"/>
      <name val="Calibri"/>
      <family val="2"/>
    </font>
    <font>
      <vertAlign val="superscript"/>
      <sz val="11"/>
      <color theme="1"/>
      <name val="Calibri"/>
      <family val="2"/>
      <scheme val="minor"/>
    </font>
    <font>
      <b/>
      <vertAlign val="superscript"/>
      <sz val="16"/>
      <color rgb="FFFFFFFF"/>
      <name val="Calibri"/>
      <family val="2"/>
    </font>
    <font>
      <sz val="16"/>
      <color theme="1"/>
      <name val="Calibri"/>
      <family val="2"/>
      <scheme val="minor"/>
    </font>
    <font>
      <sz val="16"/>
      <color theme="1"/>
      <name val="Calibri"/>
      <family val="2"/>
    </font>
    <font>
      <vertAlign val="superscript"/>
      <sz val="16"/>
      <color theme="1"/>
      <name val="Calibri"/>
      <family val="2"/>
      <scheme val="minor"/>
    </font>
    <font>
      <b/>
      <sz val="16"/>
      <color theme="1"/>
      <name val="Calibri"/>
      <family val="2"/>
      <scheme val="minor"/>
    </font>
    <font>
      <sz val="18"/>
      <color theme="1"/>
      <name val="Calibri"/>
      <family val="2"/>
      <scheme val="minor"/>
    </font>
  </fonts>
  <fills count="6">
    <fill>
      <patternFill patternType="none"/>
    </fill>
    <fill>
      <patternFill patternType="gray125"/>
    </fill>
    <fill>
      <patternFill patternType="solid">
        <fgColor rgb="FF4472C4"/>
        <bgColor indexed="64"/>
      </patternFill>
    </fill>
    <fill>
      <patternFill patternType="solid">
        <fgColor rgb="FFCFD5EA"/>
        <bgColor indexed="64"/>
      </patternFill>
    </fill>
    <fill>
      <patternFill patternType="solid">
        <fgColor rgb="FFE9EBF5"/>
        <bgColor indexed="64"/>
      </patternFill>
    </fill>
    <fill>
      <patternFill patternType="solid">
        <fgColor theme="4" tint="0.59999389629810485"/>
        <bgColor indexed="64"/>
      </patternFill>
    </fill>
  </fills>
  <borders count="6">
    <border>
      <left/>
      <right/>
      <top/>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thin">
        <color auto="1"/>
      </left>
      <right style="thin">
        <color auto="1"/>
      </right>
      <top style="thin">
        <color auto="1"/>
      </top>
      <bottom style="thin">
        <color auto="1"/>
      </bottom>
      <diagonal/>
    </border>
    <border>
      <left/>
      <right style="medium">
        <color rgb="FFFFFFFF"/>
      </right>
      <top/>
      <bottom/>
      <diagonal/>
    </border>
  </borders>
  <cellStyleXfs count="1">
    <xf numFmtId="0" fontId="0" fillId="0" borderId="0"/>
  </cellStyleXfs>
  <cellXfs count="30">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0" fillId="0" borderId="0" xfId="0" applyFill="1" applyAlignment="1">
      <alignment horizontal="center" vertical="center" wrapText="1"/>
    </xf>
    <xf numFmtId="0" fontId="0" fillId="0" borderId="0" xfId="0" applyAlignment="1">
      <alignment wrapText="1"/>
    </xf>
    <xf numFmtId="0" fontId="2" fillId="2" borderId="1" xfId="0" applyFont="1" applyFill="1" applyBorder="1" applyAlignment="1">
      <alignment horizontal="center" vertical="center" wrapText="1" readingOrder="1"/>
    </xf>
    <xf numFmtId="0" fontId="3" fillId="2" borderId="1" xfId="0" applyFont="1" applyFill="1" applyBorder="1" applyAlignment="1">
      <alignment horizontal="center" vertical="center" wrapText="1" readingOrder="1"/>
    </xf>
    <xf numFmtId="20" fontId="3" fillId="2" borderId="1" xfId="0" applyNumberFormat="1" applyFont="1" applyFill="1" applyBorder="1" applyAlignment="1">
      <alignment horizontal="center" vertical="center" wrapText="1" readingOrder="1"/>
    </xf>
    <xf numFmtId="20" fontId="4" fillId="2" borderId="1" xfId="0" applyNumberFormat="1" applyFont="1" applyFill="1" applyBorder="1" applyAlignment="1">
      <alignment horizontal="center" vertical="center" wrapText="1" readingOrder="1"/>
    </xf>
    <xf numFmtId="0" fontId="4" fillId="2" borderId="1" xfId="0" applyFont="1" applyFill="1" applyBorder="1" applyAlignment="1">
      <alignment horizontal="center" vertical="center" wrapText="1" readingOrder="1"/>
    </xf>
    <xf numFmtId="20" fontId="4" fillId="2" borderId="2" xfId="0" applyNumberFormat="1" applyFont="1" applyFill="1" applyBorder="1" applyAlignment="1">
      <alignment horizontal="center" vertical="center" wrapText="1" readingOrder="1"/>
    </xf>
    <xf numFmtId="0" fontId="5" fillId="3" borderId="2" xfId="0" applyFont="1" applyFill="1" applyBorder="1" applyAlignment="1">
      <alignment horizontal="center" vertical="center" wrapText="1" readingOrder="1"/>
    </xf>
    <xf numFmtId="20" fontId="4" fillId="2" borderId="3" xfId="0" applyNumberFormat="1" applyFont="1" applyFill="1" applyBorder="1" applyAlignment="1">
      <alignment horizontal="center" vertical="center" wrapText="1" readingOrder="1"/>
    </xf>
    <xf numFmtId="0" fontId="5" fillId="4" borderId="3" xfId="0" applyFont="1" applyFill="1" applyBorder="1" applyAlignment="1">
      <alignment horizontal="center" vertical="center" wrapText="1" readingOrder="1"/>
    </xf>
    <xf numFmtId="0" fontId="5" fillId="3" borderId="3" xfId="0" applyFont="1" applyFill="1" applyBorder="1" applyAlignment="1">
      <alignment horizontal="center" vertical="center" wrapText="1" readingOrder="1"/>
    </xf>
    <xf numFmtId="0" fontId="0" fillId="5" borderId="4" xfId="0" applyFill="1" applyBorder="1"/>
    <xf numFmtId="0" fontId="0" fillId="5" borderId="0" xfId="0" applyFill="1"/>
    <xf numFmtId="0" fontId="12" fillId="0" borderId="0" xfId="0" applyFont="1"/>
    <xf numFmtId="0" fontId="0" fillId="0" borderId="0" xfId="0"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xf>
    <xf numFmtId="0" fontId="12" fillId="0" borderId="0" xfId="0" applyFont="1" applyAlignment="1"/>
    <xf numFmtId="0" fontId="7" fillId="0" borderId="4" xfId="0" applyFont="1" applyBorder="1" applyAlignment="1">
      <alignment horizontal="center" vertical="center"/>
    </xf>
    <xf numFmtId="0" fontId="16" fillId="0" borderId="0" xfId="0" applyFont="1" applyAlignment="1">
      <alignment wrapText="1"/>
    </xf>
    <xf numFmtId="0" fontId="16" fillId="0" borderId="0" xfId="0" applyFont="1"/>
    <xf numFmtId="0" fontId="16" fillId="0" borderId="0" xfId="0" applyFont="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xf>
    <xf numFmtId="0" fontId="20" fillId="0" borderId="0" xfId="0" applyFont="1"/>
    <xf numFmtId="0" fontId="2" fillId="2" borderId="5" xfId="0" applyFont="1" applyFill="1" applyBorder="1" applyAlignment="1">
      <alignment horizontal="center"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C2D24-54CA-4BA5-B7EE-86F218B32BBC}">
  <dimension ref="A3:I36"/>
  <sheetViews>
    <sheetView tabSelected="1" workbookViewId="0">
      <selection activeCell="C12" sqref="C12"/>
    </sheetView>
  </sheetViews>
  <sheetFormatPr defaultRowHeight="14.4" x14ac:dyDescent="0.3"/>
  <cols>
    <col min="1" max="1" width="8.88671875" style="18"/>
    <col min="2" max="2" width="103.33203125" customWidth="1"/>
    <col min="3" max="3" width="37.109375" customWidth="1"/>
    <col min="4" max="4" width="40.6640625" customWidth="1"/>
    <col min="5" max="5" width="25" customWidth="1"/>
    <col min="6" max="6" width="30" customWidth="1"/>
  </cols>
  <sheetData>
    <row r="3" spans="1:9" x14ac:dyDescent="0.3">
      <c r="A3" s="19" t="s">
        <v>44</v>
      </c>
    </row>
    <row r="4" spans="1:9" ht="72" x14ac:dyDescent="0.3">
      <c r="A4" s="18">
        <v>8</v>
      </c>
      <c r="B4" s="2" t="s">
        <v>0</v>
      </c>
      <c r="C4" s="3" t="s">
        <v>1</v>
      </c>
      <c r="D4" s="3" t="s">
        <v>2</v>
      </c>
      <c r="E4" s="3" t="s">
        <v>3</v>
      </c>
      <c r="F4" s="3" t="s">
        <v>4</v>
      </c>
    </row>
    <row r="5" spans="1:9" ht="57.6" x14ac:dyDescent="0.3">
      <c r="A5" s="18">
        <v>8</v>
      </c>
      <c r="B5" s="1" t="s">
        <v>9</v>
      </c>
      <c r="C5" s="3" t="s">
        <v>8</v>
      </c>
      <c r="D5" s="3" t="s">
        <v>7</v>
      </c>
      <c r="E5" s="3" t="s">
        <v>6</v>
      </c>
      <c r="F5" s="3" t="s">
        <v>5</v>
      </c>
    </row>
    <row r="6" spans="1:9" ht="43.2" x14ac:dyDescent="0.3">
      <c r="A6" s="18">
        <v>8</v>
      </c>
      <c r="B6" s="1" t="s">
        <v>10</v>
      </c>
      <c r="C6" s="1" t="s">
        <v>11</v>
      </c>
      <c r="D6" s="1" t="s">
        <v>12</v>
      </c>
      <c r="E6" s="1" t="s">
        <v>13</v>
      </c>
      <c r="F6" s="1" t="s">
        <v>14</v>
      </c>
    </row>
    <row r="7" spans="1:9" x14ac:dyDescent="0.3">
      <c r="A7" s="18">
        <v>8</v>
      </c>
      <c r="B7" s="4" t="s">
        <v>15</v>
      </c>
      <c r="C7" s="4"/>
      <c r="D7" s="4"/>
      <c r="E7" s="4"/>
      <c r="F7" s="4"/>
    </row>
    <row r="8" spans="1:9" x14ac:dyDescent="0.3">
      <c r="A8" s="18">
        <v>8</v>
      </c>
      <c r="B8" s="4" t="s">
        <v>16</v>
      </c>
      <c r="C8" s="4">
        <f>100000/3600000</f>
        <v>2.7777777777777776E-2</v>
      </c>
      <c r="D8" s="4" t="s">
        <v>54</v>
      </c>
      <c r="E8" s="4"/>
      <c r="F8" s="4"/>
    </row>
    <row r="9" spans="1:9" x14ac:dyDescent="0.3">
      <c r="A9" s="18">
        <v>8</v>
      </c>
      <c r="B9" s="4" t="s">
        <v>17</v>
      </c>
      <c r="C9" s="4">
        <f>1*365*24</f>
        <v>8760</v>
      </c>
      <c r="D9" s="4" t="s">
        <v>64</v>
      </c>
      <c r="E9" s="4"/>
      <c r="F9" s="4"/>
    </row>
    <row r="10" spans="1:9" ht="28.8" x14ac:dyDescent="0.3">
      <c r="A10" s="18">
        <v>8</v>
      </c>
      <c r="B10" s="1" t="s">
        <v>18</v>
      </c>
      <c r="C10" s="4">
        <f>80*100</f>
        <v>8000</v>
      </c>
      <c r="D10" s="4" t="s">
        <v>65</v>
      </c>
      <c r="E10" s="4">
        <f>C10/100</f>
        <v>80</v>
      </c>
      <c r="F10" s="4" t="s">
        <v>66</v>
      </c>
    </row>
    <row r="11" spans="1:9" ht="30.6" x14ac:dyDescent="0.3">
      <c r="A11" s="18">
        <v>8</v>
      </c>
      <c r="B11" s="4" t="s">
        <v>45</v>
      </c>
      <c r="C11" s="4">
        <f>10000*1000*10</f>
        <v>100000000</v>
      </c>
      <c r="D11" s="4" t="s">
        <v>53</v>
      </c>
      <c r="E11" s="4" t="s">
        <v>67</v>
      </c>
      <c r="F11" s="4" t="s">
        <v>68</v>
      </c>
    </row>
    <row r="12" spans="1:9" ht="28.8" x14ac:dyDescent="0.3">
      <c r="A12" s="18">
        <v>8</v>
      </c>
      <c r="B12" s="4" t="s">
        <v>19</v>
      </c>
      <c r="C12" s="4"/>
      <c r="D12" s="4"/>
      <c r="E12" s="4"/>
      <c r="F12" s="4"/>
    </row>
    <row r="13" spans="1:9" ht="170.4" x14ac:dyDescent="0.4">
      <c r="A13" s="18">
        <v>28</v>
      </c>
      <c r="B13" s="23" t="s">
        <v>47</v>
      </c>
      <c r="C13" s="26" t="s">
        <v>48</v>
      </c>
      <c r="D13" s="23"/>
      <c r="E13" s="23"/>
      <c r="F13" s="25" t="s">
        <v>58</v>
      </c>
      <c r="H13" s="27" t="s">
        <v>55</v>
      </c>
    </row>
    <row r="14" spans="1:9" ht="21" x14ac:dyDescent="0.4">
      <c r="B14" s="25" t="s">
        <v>49</v>
      </c>
      <c r="C14" s="23">
        <v>2</v>
      </c>
      <c r="D14" s="23">
        <f>C14*1000*4200*(45-15)</f>
        <v>252000000</v>
      </c>
      <c r="E14" s="23" t="s">
        <v>53</v>
      </c>
      <c r="F14" s="23">
        <f>D14/3600000</f>
        <v>70</v>
      </c>
      <c r="G14" s="24" t="s">
        <v>54</v>
      </c>
      <c r="H14" s="24">
        <f>F14/6</f>
        <v>11.666666666666666</v>
      </c>
      <c r="I14" s="24" t="s">
        <v>56</v>
      </c>
    </row>
    <row r="15" spans="1:9" ht="21" x14ac:dyDescent="0.4">
      <c r="B15" s="25" t="s">
        <v>50</v>
      </c>
      <c r="C15" s="24">
        <v>4</v>
      </c>
      <c r="D15" s="23">
        <f t="shared" ref="D15:D17" si="0">C15*1000*4200*(45-15)</f>
        <v>504000000</v>
      </c>
      <c r="E15" s="23" t="s">
        <v>53</v>
      </c>
      <c r="F15" s="23">
        <f t="shared" ref="F15:F17" si="1">D15/3600000</f>
        <v>140</v>
      </c>
      <c r="G15" s="24" t="s">
        <v>54</v>
      </c>
      <c r="H15" s="24">
        <f t="shared" ref="H15:H17" si="2">F15/6</f>
        <v>23.333333333333332</v>
      </c>
      <c r="I15" s="24" t="s">
        <v>56</v>
      </c>
    </row>
    <row r="16" spans="1:9" ht="21" x14ac:dyDescent="0.4">
      <c r="B16" s="25" t="s">
        <v>51</v>
      </c>
      <c r="C16" s="24">
        <v>2</v>
      </c>
      <c r="D16" s="23">
        <f t="shared" si="0"/>
        <v>252000000</v>
      </c>
      <c r="E16" s="23" t="s">
        <v>53</v>
      </c>
      <c r="F16" s="23">
        <f t="shared" si="1"/>
        <v>70</v>
      </c>
      <c r="G16" s="24" t="s">
        <v>54</v>
      </c>
      <c r="H16" s="24">
        <f t="shared" si="2"/>
        <v>11.666666666666666</v>
      </c>
      <c r="I16" s="24" t="s">
        <v>56</v>
      </c>
    </row>
    <row r="17" spans="2:9" ht="21" x14ac:dyDescent="0.4">
      <c r="B17" s="25" t="s">
        <v>52</v>
      </c>
      <c r="C17" s="24">
        <v>4</v>
      </c>
      <c r="D17" s="23">
        <f t="shared" si="0"/>
        <v>504000000</v>
      </c>
      <c r="E17" s="23" t="s">
        <v>53</v>
      </c>
      <c r="F17" s="23">
        <f t="shared" si="1"/>
        <v>140</v>
      </c>
      <c r="G17" s="24" t="s">
        <v>54</v>
      </c>
      <c r="H17" s="24">
        <f t="shared" si="2"/>
        <v>23.333333333333332</v>
      </c>
      <c r="I17" s="24" t="s">
        <v>56</v>
      </c>
    </row>
    <row r="18" spans="2:9" ht="21" x14ac:dyDescent="0.4">
      <c r="B18" s="24"/>
      <c r="C18" s="24"/>
      <c r="D18" s="24"/>
      <c r="E18" s="24"/>
    </row>
    <row r="19" spans="2:9" ht="48.6" customHeight="1" x14ac:dyDescent="0.4">
      <c r="B19" s="24"/>
      <c r="C19" s="24"/>
      <c r="D19" s="24"/>
      <c r="E19" s="24" t="s">
        <v>57</v>
      </c>
      <c r="F19" s="23">
        <f>SUM(F14:F18)</f>
        <v>420</v>
      </c>
      <c r="G19" s="24" t="s">
        <v>54</v>
      </c>
    </row>
    <row r="20" spans="2:9" ht="21" x14ac:dyDescent="0.4">
      <c r="B20" s="24"/>
      <c r="C20" s="24"/>
      <c r="D20" s="24"/>
      <c r="E20" s="24"/>
    </row>
    <row r="21" spans="2:9" ht="21" x14ac:dyDescent="0.4">
      <c r="B21" s="24"/>
      <c r="C21" s="24"/>
      <c r="D21" s="24"/>
      <c r="E21" s="24"/>
    </row>
    <row r="22" spans="2:9" ht="21" x14ac:dyDescent="0.4">
      <c r="B22" s="24"/>
      <c r="C22" s="24"/>
      <c r="D22" s="24"/>
      <c r="E22" s="24"/>
    </row>
    <row r="23" spans="2:9" ht="21" x14ac:dyDescent="0.4">
      <c r="B23" s="24"/>
      <c r="C23" s="24"/>
      <c r="D23" s="24"/>
      <c r="E23" s="24"/>
    </row>
    <row r="24" spans="2:9" ht="21" x14ac:dyDescent="0.4">
      <c r="B24" s="24"/>
      <c r="C24" s="24"/>
      <c r="D24" s="24"/>
      <c r="E24" s="24"/>
    </row>
    <row r="25" spans="2:9" ht="21" x14ac:dyDescent="0.4">
      <c r="B25" s="24"/>
      <c r="C25" s="24"/>
      <c r="D25" s="24"/>
      <c r="E25" s="24"/>
    </row>
    <row r="26" spans="2:9" ht="21" x14ac:dyDescent="0.4">
      <c r="B26" s="24"/>
      <c r="C26" s="24"/>
      <c r="D26" s="24"/>
      <c r="E26" s="24"/>
    </row>
    <row r="27" spans="2:9" ht="21" x14ac:dyDescent="0.4">
      <c r="B27" s="24"/>
      <c r="C27" s="24"/>
      <c r="D27" s="24"/>
      <c r="E27" s="24"/>
    </row>
    <row r="28" spans="2:9" ht="21" x14ac:dyDescent="0.4">
      <c r="B28" s="24"/>
      <c r="C28" s="24"/>
      <c r="D28" s="24"/>
      <c r="E28" s="24"/>
    </row>
    <row r="29" spans="2:9" ht="21" x14ac:dyDescent="0.4">
      <c r="B29" s="24"/>
      <c r="C29" s="24"/>
      <c r="D29" s="24"/>
      <c r="E29" s="24"/>
    </row>
    <row r="30" spans="2:9" ht="21" x14ac:dyDescent="0.4">
      <c r="B30" s="24"/>
      <c r="C30" s="24"/>
      <c r="D30" s="24"/>
      <c r="E30" s="24"/>
    </row>
    <row r="31" spans="2:9" ht="21" x14ac:dyDescent="0.4">
      <c r="B31" s="24"/>
      <c r="C31" s="24"/>
      <c r="D31" s="24"/>
      <c r="E31" s="24"/>
    </row>
    <row r="32" spans="2:9" ht="21" x14ac:dyDescent="0.4">
      <c r="B32" s="24"/>
      <c r="C32" s="24"/>
      <c r="D32" s="24"/>
      <c r="E32" s="24"/>
    </row>
    <row r="33" spans="2:5" ht="21" x14ac:dyDescent="0.4">
      <c r="B33" s="24"/>
      <c r="C33" s="24"/>
      <c r="D33" s="24"/>
      <c r="E33" s="24"/>
    </row>
    <row r="34" spans="2:5" ht="21" x14ac:dyDescent="0.4">
      <c r="B34" s="24"/>
      <c r="C34" s="24"/>
      <c r="D34" s="24"/>
      <c r="E34" s="24"/>
    </row>
    <row r="35" spans="2:5" ht="21" x14ac:dyDescent="0.4">
      <c r="B35" s="24"/>
      <c r="C35" s="24"/>
      <c r="D35" s="24"/>
      <c r="E35" s="24"/>
    </row>
    <row r="36" spans="2:5" ht="21" x14ac:dyDescent="0.4">
      <c r="B36" s="24"/>
      <c r="C36" s="24"/>
      <c r="D36" s="24"/>
      <c r="E36" s="24"/>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57A61-9B35-4B8F-B6A4-38221B3E0974}">
  <dimension ref="A1:O91"/>
  <sheetViews>
    <sheetView workbookViewId="0">
      <selection activeCell="C1" sqref="C1"/>
    </sheetView>
  </sheetViews>
  <sheetFormatPr defaultRowHeight="14.4" x14ac:dyDescent="0.3"/>
  <cols>
    <col min="1" max="1" width="18.88671875" customWidth="1"/>
    <col min="2" max="2" width="24.44140625" customWidth="1"/>
    <col min="3" max="3" width="26.33203125" customWidth="1"/>
    <col min="7" max="7" width="30.21875" customWidth="1"/>
    <col min="8" max="8" width="10.6640625" customWidth="1"/>
    <col min="10" max="10" width="20.44140625" customWidth="1"/>
    <col min="11" max="11" width="24.5546875" customWidth="1"/>
    <col min="12" max="12" width="18.6640625" customWidth="1"/>
  </cols>
  <sheetData>
    <row r="1" spans="1:15" ht="63.6" thickBot="1" x14ac:dyDescent="0.35">
      <c r="A1" s="5" t="s">
        <v>20</v>
      </c>
      <c r="B1" s="5" t="s">
        <v>46</v>
      </c>
      <c r="C1" s="5" t="s">
        <v>59</v>
      </c>
      <c r="H1" s="5" t="s">
        <v>59</v>
      </c>
      <c r="I1" t="s">
        <v>61</v>
      </c>
      <c r="J1" s="5" t="s">
        <v>59</v>
      </c>
      <c r="K1" s="5" t="s">
        <v>60</v>
      </c>
      <c r="L1" s="29" t="s">
        <v>63</v>
      </c>
    </row>
    <row r="2" spans="1:15" ht="27" thickTop="1" thickBot="1" x14ac:dyDescent="0.35">
      <c r="A2" s="6" t="s">
        <v>21</v>
      </c>
      <c r="B2" s="6" t="s">
        <v>22</v>
      </c>
    </row>
    <row r="3" spans="1:15" ht="27" thickTop="1" thickBot="1" x14ac:dyDescent="0.5">
      <c r="A3" s="7"/>
      <c r="B3" s="6">
        <v>0</v>
      </c>
      <c r="G3" s="25" t="s">
        <v>49</v>
      </c>
      <c r="H3" s="23">
        <v>0</v>
      </c>
      <c r="I3" s="24">
        <v>0</v>
      </c>
      <c r="J3" s="28">
        <v>0</v>
      </c>
      <c r="K3" s="24">
        <f>J3/1000</f>
        <v>0</v>
      </c>
      <c r="L3" s="24">
        <v>0</v>
      </c>
      <c r="M3" t="s">
        <v>56</v>
      </c>
    </row>
    <row r="4" spans="1:15" ht="24.6" thickTop="1" thickBot="1" x14ac:dyDescent="0.5">
      <c r="A4" s="8">
        <v>0.27083333333333331</v>
      </c>
      <c r="B4" s="9">
        <v>0</v>
      </c>
      <c r="C4">
        <f>(B4+B3)*0.5*(10/60)</f>
        <v>0</v>
      </c>
      <c r="G4" s="25" t="s">
        <v>50</v>
      </c>
      <c r="H4" s="24">
        <f>SUM(C4:C37)</f>
        <v>2489.4166666666661</v>
      </c>
      <c r="I4" s="24">
        <v>0.3</v>
      </c>
      <c r="J4" s="28">
        <f>I4*H4</f>
        <v>746.82499999999982</v>
      </c>
      <c r="K4" s="24">
        <f t="shared" ref="K4:K6" si="0">J4/1000</f>
        <v>0.74682499999999985</v>
      </c>
      <c r="L4" s="24">
        <f>K4*103.6/6</f>
        <v>12.895178333333329</v>
      </c>
      <c r="M4" s="24" t="s">
        <v>56</v>
      </c>
    </row>
    <row r="5" spans="1:15" ht="24.6" thickTop="1" thickBot="1" x14ac:dyDescent="0.5">
      <c r="A5" s="10">
        <v>0.27777777777777779</v>
      </c>
      <c r="B5" s="11">
        <v>18</v>
      </c>
      <c r="C5">
        <f t="shared" ref="C5:C68" si="1">(B5+B4)*0.5*(10/60)</f>
        <v>1.5</v>
      </c>
      <c r="G5" s="25" t="s">
        <v>51</v>
      </c>
      <c r="H5" s="24">
        <f>SUM(C38:C73)</f>
        <v>4659.5</v>
      </c>
      <c r="I5" s="24">
        <v>0.7</v>
      </c>
      <c r="J5" s="28">
        <f>I5*H5</f>
        <v>3261.6499999999996</v>
      </c>
      <c r="K5" s="24">
        <f t="shared" si="0"/>
        <v>3.2616499999999995</v>
      </c>
      <c r="L5" s="24">
        <f t="shared" ref="L5:L6" si="2">K5*103.6/6</f>
        <v>56.317823333333315</v>
      </c>
      <c r="M5" s="24" t="s">
        <v>56</v>
      </c>
    </row>
    <row r="6" spans="1:15" ht="24" thickBot="1" x14ac:dyDescent="0.5">
      <c r="A6" s="12">
        <v>0.28472222222222221</v>
      </c>
      <c r="B6" s="13">
        <v>49</v>
      </c>
      <c r="C6">
        <f t="shared" si="1"/>
        <v>5.583333333333333</v>
      </c>
      <c r="G6" s="25" t="s">
        <v>52</v>
      </c>
      <c r="H6" s="24">
        <f>SUM(C74:C91)</f>
        <v>472.91666666666669</v>
      </c>
      <c r="I6" s="24">
        <v>0.1</v>
      </c>
      <c r="J6" s="28">
        <f>I6*H6</f>
        <v>47.291666666666671</v>
      </c>
      <c r="K6" s="24">
        <f t="shared" si="0"/>
        <v>4.7291666666666669E-2</v>
      </c>
      <c r="L6" s="24">
        <f t="shared" si="2"/>
        <v>0.81656944444444435</v>
      </c>
      <c r="M6" s="24" t="s">
        <v>56</v>
      </c>
    </row>
    <row r="7" spans="1:15" ht="24" thickBot="1" x14ac:dyDescent="0.35">
      <c r="A7" s="12">
        <v>0.29166666666666669</v>
      </c>
      <c r="B7" s="14">
        <v>74</v>
      </c>
      <c r="C7">
        <f t="shared" si="1"/>
        <v>10.25</v>
      </c>
      <c r="K7" s="5" t="s">
        <v>60</v>
      </c>
      <c r="L7" t="s">
        <v>54</v>
      </c>
    </row>
    <row r="8" spans="1:15" ht="21.6" thickBot="1" x14ac:dyDescent="0.45">
      <c r="A8" s="12">
        <v>0.2986111111111111</v>
      </c>
      <c r="B8" s="13">
        <v>102</v>
      </c>
      <c r="C8">
        <f t="shared" si="1"/>
        <v>14.666666666666666</v>
      </c>
      <c r="K8" s="24">
        <f>SUM(K3:K7)</f>
        <v>4.0557666666666652</v>
      </c>
      <c r="L8" s="24">
        <v>420</v>
      </c>
      <c r="N8" s="24">
        <f>L8/K8</f>
        <v>103.55625323613295</v>
      </c>
      <c r="O8" t="s">
        <v>62</v>
      </c>
    </row>
    <row r="9" spans="1:15" ht="18.600000000000001" thickBot="1" x14ac:dyDescent="0.35">
      <c r="A9" s="12">
        <v>0.30555555555555552</v>
      </c>
      <c r="B9" s="14">
        <v>128</v>
      </c>
      <c r="C9">
        <f t="shared" si="1"/>
        <v>19.166666666666664</v>
      </c>
    </row>
    <row r="10" spans="1:15" ht="18.600000000000001" thickBot="1" x14ac:dyDescent="0.35">
      <c r="A10" s="12">
        <v>0.3125</v>
      </c>
      <c r="B10" s="13">
        <v>154</v>
      </c>
      <c r="C10">
        <f t="shared" si="1"/>
        <v>23.5</v>
      </c>
    </row>
    <row r="11" spans="1:15" ht="18.600000000000001" thickBot="1" x14ac:dyDescent="0.35">
      <c r="A11" s="12">
        <v>0.31944444444444448</v>
      </c>
      <c r="B11" s="14">
        <v>184</v>
      </c>
      <c r="C11">
        <f t="shared" si="1"/>
        <v>28.166666666666664</v>
      </c>
    </row>
    <row r="12" spans="1:15" ht="18.600000000000001" thickBot="1" x14ac:dyDescent="0.35">
      <c r="A12" s="12">
        <v>0.3263888888888889</v>
      </c>
      <c r="B12" s="13">
        <v>214</v>
      </c>
      <c r="C12">
        <f t="shared" si="1"/>
        <v>33.166666666666664</v>
      </c>
    </row>
    <row r="13" spans="1:15" ht="18.600000000000001" thickBot="1" x14ac:dyDescent="0.35">
      <c r="A13" s="12">
        <v>0.33333333333333331</v>
      </c>
      <c r="B13" s="14">
        <v>242</v>
      </c>
      <c r="C13">
        <f t="shared" si="1"/>
        <v>38</v>
      </c>
    </row>
    <row r="14" spans="1:15" ht="18.600000000000001" thickBot="1" x14ac:dyDescent="0.35">
      <c r="A14" s="12">
        <v>0.34027777777777773</v>
      </c>
      <c r="B14" s="13">
        <v>274</v>
      </c>
      <c r="C14">
        <f t="shared" si="1"/>
        <v>43</v>
      </c>
    </row>
    <row r="15" spans="1:15" ht="18.600000000000001" thickBot="1" x14ac:dyDescent="0.35">
      <c r="A15" s="12">
        <v>0.34722222222222227</v>
      </c>
      <c r="B15" s="14">
        <v>305</v>
      </c>
      <c r="C15">
        <f t="shared" si="1"/>
        <v>48.25</v>
      </c>
    </row>
    <row r="16" spans="1:15" ht="18.600000000000001" thickBot="1" x14ac:dyDescent="0.35">
      <c r="A16" s="12">
        <v>0.35416666666666669</v>
      </c>
      <c r="B16" s="13">
        <v>334</v>
      </c>
      <c r="C16">
        <f t="shared" si="1"/>
        <v>53.25</v>
      </c>
    </row>
    <row r="17" spans="1:3" ht="18.600000000000001" thickBot="1" x14ac:dyDescent="0.35">
      <c r="A17" s="12">
        <v>0.3611111111111111</v>
      </c>
      <c r="B17" s="14">
        <v>363</v>
      </c>
      <c r="C17">
        <f t="shared" si="1"/>
        <v>58.083333333333329</v>
      </c>
    </row>
    <row r="18" spans="1:3" ht="18.600000000000001" thickBot="1" x14ac:dyDescent="0.35">
      <c r="A18" s="12">
        <v>0.36805555555555558</v>
      </c>
      <c r="B18" s="13">
        <v>394</v>
      </c>
      <c r="C18">
        <f t="shared" si="1"/>
        <v>63.083333333333329</v>
      </c>
    </row>
    <row r="19" spans="1:3" ht="18.600000000000001" thickBot="1" x14ac:dyDescent="0.35">
      <c r="A19" s="12">
        <v>0.375</v>
      </c>
      <c r="B19" s="14">
        <v>424</v>
      </c>
      <c r="C19">
        <f t="shared" si="1"/>
        <v>68.166666666666657</v>
      </c>
    </row>
    <row r="20" spans="1:3" ht="18.600000000000001" thickBot="1" x14ac:dyDescent="0.35">
      <c r="A20" s="12">
        <v>0.38194444444444442</v>
      </c>
      <c r="B20" s="13">
        <v>453</v>
      </c>
      <c r="C20">
        <f t="shared" si="1"/>
        <v>73.083333333333329</v>
      </c>
    </row>
    <row r="21" spans="1:3" ht="18.600000000000001" thickBot="1" x14ac:dyDescent="0.35">
      <c r="A21" s="12">
        <v>0.3888888888888889</v>
      </c>
      <c r="B21" s="14">
        <v>483</v>
      </c>
      <c r="C21">
        <f t="shared" si="1"/>
        <v>78</v>
      </c>
    </row>
    <row r="22" spans="1:3" ht="18.600000000000001" thickBot="1" x14ac:dyDescent="0.35">
      <c r="A22" s="12">
        <v>0.39583333333333331</v>
      </c>
      <c r="B22" s="13">
        <v>515</v>
      </c>
      <c r="C22">
        <f t="shared" si="1"/>
        <v>83.166666666666657</v>
      </c>
    </row>
    <row r="23" spans="1:3" ht="18.600000000000001" thickBot="1" x14ac:dyDescent="0.35">
      <c r="A23" s="12">
        <v>0.40277777777777773</v>
      </c>
      <c r="B23" s="14">
        <v>543</v>
      </c>
      <c r="C23">
        <f t="shared" si="1"/>
        <v>88.166666666666657</v>
      </c>
    </row>
    <row r="24" spans="1:3" ht="18.600000000000001" thickBot="1" x14ac:dyDescent="0.35">
      <c r="A24" s="12">
        <v>0.40972222222222227</v>
      </c>
      <c r="B24" s="13">
        <v>570</v>
      </c>
      <c r="C24">
        <f t="shared" si="1"/>
        <v>92.75</v>
      </c>
    </row>
    <row r="25" spans="1:3" ht="18.600000000000001" thickBot="1" x14ac:dyDescent="0.35">
      <c r="A25" s="12">
        <v>0.41666666666666669</v>
      </c>
      <c r="B25" s="14">
        <v>598</v>
      </c>
      <c r="C25">
        <f t="shared" si="1"/>
        <v>97.333333333333329</v>
      </c>
    </row>
    <row r="26" spans="1:3" ht="18.600000000000001" thickBot="1" x14ac:dyDescent="0.35">
      <c r="A26" s="8">
        <v>0.4236111111111111</v>
      </c>
      <c r="B26" s="9">
        <v>625</v>
      </c>
      <c r="C26">
        <f t="shared" si="1"/>
        <v>101.91666666666666</v>
      </c>
    </row>
    <row r="27" spans="1:3" ht="19.2" thickTop="1" thickBot="1" x14ac:dyDescent="0.35">
      <c r="A27" s="10">
        <v>0.43055555555555558</v>
      </c>
      <c r="B27" s="11">
        <v>650</v>
      </c>
      <c r="C27">
        <f t="shared" si="1"/>
        <v>106.25</v>
      </c>
    </row>
    <row r="28" spans="1:3" ht="18.600000000000001" thickBot="1" x14ac:dyDescent="0.35">
      <c r="A28" s="12">
        <v>0.4375</v>
      </c>
      <c r="B28" s="13">
        <v>673</v>
      </c>
      <c r="C28">
        <f t="shared" si="1"/>
        <v>110.25</v>
      </c>
    </row>
    <row r="29" spans="1:3" ht="18.600000000000001" thickBot="1" x14ac:dyDescent="0.35">
      <c r="A29" s="12">
        <v>0.44444444444444442</v>
      </c>
      <c r="B29" s="14">
        <v>696</v>
      </c>
      <c r="C29">
        <f t="shared" si="1"/>
        <v>114.08333333333333</v>
      </c>
    </row>
    <row r="30" spans="1:3" ht="18.600000000000001" thickBot="1" x14ac:dyDescent="0.35">
      <c r="A30" s="12">
        <v>0.4513888888888889</v>
      </c>
      <c r="B30" s="13">
        <v>718</v>
      </c>
      <c r="C30">
        <f t="shared" si="1"/>
        <v>117.83333333333333</v>
      </c>
    </row>
    <row r="31" spans="1:3" ht="18.600000000000001" thickBot="1" x14ac:dyDescent="0.35">
      <c r="A31" s="12">
        <v>0.45833333333333331</v>
      </c>
      <c r="B31" s="14">
        <v>738</v>
      </c>
      <c r="C31">
        <f t="shared" si="1"/>
        <v>121.33333333333333</v>
      </c>
    </row>
    <row r="32" spans="1:3" ht="18.600000000000001" thickBot="1" x14ac:dyDescent="0.35">
      <c r="A32" s="12">
        <v>0.46527777777777773</v>
      </c>
      <c r="B32" s="13">
        <v>761</v>
      </c>
      <c r="C32">
        <f t="shared" si="1"/>
        <v>124.91666666666666</v>
      </c>
    </row>
    <row r="33" spans="1:3" ht="18.600000000000001" thickBot="1" x14ac:dyDescent="0.35">
      <c r="A33" s="12">
        <v>0.47222222222222227</v>
      </c>
      <c r="B33" s="14">
        <v>782</v>
      </c>
      <c r="C33">
        <f t="shared" si="1"/>
        <v>128.58333333333331</v>
      </c>
    </row>
    <row r="34" spans="1:3" ht="18.600000000000001" thickBot="1" x14ac:dyDescent="0.35">
      <c r="A34" s="12">
        <v>0.47916666666666669</v>
      </c>
      <c r="B34" s="13">
        <v>800</v>
      </c>
      <c r="C34">
        <f t="shared" si="1"/>
        <v>131.83333333333331</v>
      </c>
    </row>
    <row r="35" spans="1:3" ht="18.600000000000001" thickBot="1" x14ac:dyDescent="0.35">
      <c r="A35" s="12">
        <v>0.4861111111111111</v>
      </c>
      <c r="B35" s="14">
        <v>817</v>
      </c>
      <c r="C35">
        <f t="shared" si="1"/>
        <v>134.75</v>
      </c>
    </row>
    <row r="36" spans="1:3" ht="18.600000000000001" thickBot="1" x14ac:dyDescent="0.35">
      <c r="A36" s="12">
        <v>0.49305555555555558</v>
      </c>
      <c r="B36" s="13">
        <v>832</v>
      </c>
      <c r="C36">
        <f t="shared" si="1"/>
        <v>137.41666666666666</v>
      </c>
    </row>
    <row r="37" spans="1:3" ht="18.600000000000001" thickBot="1" x14ac:dyDescent="0.35">
      <c r="A37" s="12">
        <v>0.5</v>
      </c>
      <c r="B37" s="14">
        <v>847</v>
      </c>
      <c r="C37">
        <f t="shared" si="1"/>
        <v>139.91666666666666</v>
      </c>
    </row>
    <row r="38" spans="1:3" ht="18.600000000000001" thickBot="1" x14ac:dyDescent="0.35">
      <c r="A38" s="12">
        <v>0.50694444444444442</v>
      </c>
      <c r="B38" s="13">
        <v>860</v>
      </c>
      <c r="C38">
        <f t="shared" si="1"/>
        <v>142.25</v>
      </c>
    </row>
    <row r="39" spans="1:3" ht="18.600000000000001" thickBot="1" x14ac:dyDescent="0.35">
      <c r="A39" s="12">
        <v>0.51388888888888895</v>
      </c>
      <c r="B39" s="14">
        <v>872</v>
      </c>
      <c r="C39">
        <f t="shared" si="1"/>
        <v>144.33333333333331</v>
      </c>
    </row>
    <row r="40" spans="1:3" ht="18.600000000000001" thickBot="1" x14ac:dyDescent="0.35">
      <c r="A40" s="12">
        <v>0.52083333333333337</v>
      </c>
      <c r="B40" s="13">
        <v>879</v>
      </c>
      <c r="C40">
        <f t="shared" si="1"/>
        <v>145.91666666666666</v>
      </c>
    </row>
    <row r="41" spans="1:3" ht="18.600000000000001" thickBot="1" x14ac:dyDescent="0.35">
      <c r="A41" s="12">
        <v>0.52777777777777779</v>
      </c>
      <c r="B41" s="14">
        <v>890</v>
      </c>
      <c r="C41">
        <f t="shared" si="1"/>
        <v>147.41666666666666</v>
      </c>
    </row>
    <row r="42" spans="1:3" ht="18.600000000000001" thickBot="1" x14ac:dyDescent="0.35">
      <c r="A42" s="12">
        <v>0.53472222222222221</v>
      </c>
      <c r="B42" s="13">
        <v>895</v>
      </c>
      <c r="C42">
        <f t="shared" si="1"/>
        <v>148.75</v>
      </c>
    </row>
    <row r="43" spans="1:3" ht="18.600000000000001" thickBot="1" x14ac:dyDescent="0.35">
      <c r="A43" s="12">
        <v>0.54166666666666663</v>
      </c>
      <c r="B43" s="14">
        <v>899</v>
      </c>
      <c r="C43">
        <f t="shared" si="1"/>
        <v>149.5</v>
      </c>
    </row>
    <row r="44" spans="1:3" ht="18.600000000000001" thickBot="1" x14ac:dyDescent="0.35">
      <c r="A44" s="12">
        <v>0.54861111111111105</v>
      </c>
      <c r="B44" s="13">
        <v>902</v>
      </c>
      <c r="C44">
        <f t="shared" si="1"/>
        <v>150.08333333333331</v>
      </c>
    </row>
    <row r="45" spans="1:3" ht="18.600000000000001" thickBot="1" x14ac:dyDescent="0.35">
      <c r="A45" s="12">
        <v>0.55555555555555558</v>
      </c>
      <c r="B45" s="14">
        <v>900</v>
      </c>
      <c r="C45">
        <f t="shared" si="1"/>
        <v>150.16666666666666</v>
      </c>
    </row>
    <row r="46" spans="1:3" ht="18.600000000000001" thickBot="1" x14ac:dyDescent="0.35">
      <c r="A46" s="12">
        <v>0.5625</v>
      </c>
      <c r="B46" s="13">
        <v>907</v>
      </c>
      <c r="C46">
        <f t="shared" si="1"/>
        <v>150.58333333333331</v>
      </c>
    </row>
    <row r="47" spans="1:3" ht="18.600000000000001" thickBot="1" x14ac:dyDescent="0.35">
      <c r="A47" s="12">
        <v>0.56944444444444442</v>
      </c>
      <c r="B47" s="14">
        <v>908</v>
      </c>
      <c r="C47">
        <f t="shared" si="1"/>
        <v>151.25</v>
      </c>
    </row>
    <row r="48" spans="1:3" ht="18.600000000000001" thickBot="1" x14ac:dyDescent="0.35">
      <c r="A48" s="8">
        <v>0.57638888888888895</v>
      </c>
      <c r="B48" s="9">
        <v>915</v>
      </c>
      <c r="C48">
        <f t="shared" si="1"/>
        <v>151.91666666666666</v>
      </c>
    </row>
    <row r="49" spans="1:3" ht="19.2" thickTop="1" thickBot="1" x14ac:dyDescent="0.35">
      <c r="A49" s="10">
        <v>0.58333333333333337</v>
      </c>
      <c r="B49" s="11">
        <v>907</v>
      </c>
      <c r="C49">
        <f t="shared" si="1"/>
        <v>151.83333333333331</v>
      </c>
    </row>
    <row r="50" spans="1:3" ht="18.600000000000001" thickBot="1" x14ac:dyDescent="0.35">
      <c r="A50" s="12">
        <v>0.59027777777777779</v>
      </c>
      <c r="B50" s="13">
        <v>903</v>
      </c>
      <c r="C50">
        <f t="shared" si="1"/>
        <v>150.83333333333331</v>
      </c>
    </row>
    <row r="51" spans="1:3" ht="18.600000000000001" thickBot="1" x14ac:dyDescent="0.35">
      <c r="A51" s="12">
        <v>0.59722222222222221</v>
      </c>
      <c r="B51" s="14">
        <v>894</v>
      </c>
      <c r="C51">
        <f t="shared" si="1"/>
        <v>149.75</v>
      </c>
    </row>
    <row r="52" spans="1:3" ht="18.600000000000001" thickBot="1" x14ac:dyDescent="0.35">
      <c r="A52" s="12">
        <v>0.60416666666666663</v>
      </c>
      <c r="B52" s="13">
        <v>887</v>
      </c>
      <c r="C52">
        <f t="shared" si="1"/>
        <v>148.41666666666666</v>
      </c>
    </row>
    <row r="53" spans="1:3" ht="18.600000000000001" thickBot="1" x14ac:dyDescent="0.35">
      <c r="A53" s="12">
        <v>0.61111111111111105</v>
      </c>
      <c r="B53" s="14">
        <v>877</v>
      </c>
      <c r="C53">
        <f t="shared" si="1"/>
        <v>147</v>
      </c>
    </row>
    <row r="54" spans="1:3" ht="18.600000000000001" thickBot="1" x14ac:dyDescent="0.35">
      <c r="A54" s="12">
        <v>0.61805555555555558</v>
      </c>
      <c r="B54" s="13">
        <v>869</v>
      </c>
      <c r="C54">
        <f t="shared" si="1"/>
        <v>145.5</v>
      </c>
    </row>
    <row r="55" spans="1:3" ht="18.600000000000001" thickBot="1" x14ac:dyDescent="0.35">
      <c r="A55" s="12">
        <v>0.625</v>
      </c>
      <c r="B55" s="14">
        <v>860</v>
      </c>
      <c r="C55">
        <f t="shared" si="1"/>
        <v>144.08333333333331</v>
      </c>
    </row>
    <row r="56" spans="1:3" ht="18.600000000000001" thickBot="1" x14ac:dyDescent="0.35">
      <c r="A56" s="12">
        <v>0.63194444444444442</v>
      </c>
      <c r="B56" s="13">
        <v>845</v>
      </c>
      <c r="C56">
        <f t="shared" si="1"/>
        <v>142.08333333333331</v>
      </c>
    </row>
    <row r="57" spans="1:3" ht="18.600000000000001" thickBot="1" x14ac:dyDescent="0.35">
      <c r="A57" s="12">
        <v>0.63888888888888895</v>
      </c>
      <c r="B57" s="14">
        <v>828</v>
      </c>
      <c r="C57">
        <f t="shared" si="1"/>
        <v>139.41666666666666</v>
      </c>
    </row>
    <row r="58" spans="1:3" ht="18.600000000000001" thickBot="1" x14ac:dyDescent="0.35">
      <c r="A58" s="12">
        <v>0.64583333333333337</v>
      </c>
      <c r="B58" s="13">
        <v>810</v>
      </c>
      <c r="C58">
        <f t="shared" si="1"/>
        <v>136.5</v>
      </c>
    </row>
    <row r="59" spans="1:3" ht="18.600000000000001" thickBot="1" x14ac:dyDescent="0.35">
      <c r="A59" s="12">
        <v>0.65277777777777779</v>
      </c>
      <c r="B59" s="14">
        <v>791</v>
      </c>
      <c r="C59">
        <f t="shared" si="1"/>
        <v>133.41666666666666</v>
      </c>
    </row>
    <row r="60" spans="1:3" ht="18.600000000000001" thickBot="1" x14ac:dyDescent="0.35">
      <c r="A60" s="12">
        <v>0.65972222222222221</v>
      </c>
      <c r="B60" s="13">
        <v>770</v>
      </c>
      <c r="C60">
        <f t="shared" si="1"/>
        <v>130.08333333333331</v>
      </c>
    </row>
    <row r="61" spans="1:3" ht="18.600000000000001" thickBot="1" x14ac:dyDescent="0.35">
      <c r="A61" s="12">
        <v>0.66666666666666663</v>
      </c>
      <c r="B61" s="14">
        <v>748</v>
      </c>
      <c r="C61">
        <f t="shared" si="1"/>
        <v>126.5</v>
      </c>
    </row>
    <row r="62" spans="1:3" ht="18.600000000000001" thickBot="1" x14ac:dyDescent="0.35">
      <c r="A62" s="12">
        <v>0.67361111111111116</v>
      </c>
      <c r="B62" s="13">
        <v>725</v>
      </c>
      <c r="C62">
        <f t="shared" si="1"/>
        <v>122.75</v>
      </c>
    </row>
    <row r="63" spans="1:3" ht="18.600000000000001" thickBot="1" x14ac:dyDescent="0.35">
      <c r="A63" s="12">
        <v>0.68055555555555547</v>
      </c>
      <c r="B63" s="14">
        <v>700</v>
      </c>
      <c r="C63">
        <f t="shared" si="1"/>
        <v>118.75</v>
      </c>
    </row>
    <row r="64" spans="1:3" ht="18.600000000000001" thickBot="1" x14ac:dyDescent="0.35">
      <c r="A64" s="12">
        <v>0.6875</v>
      </c>
      <c r="B64" s="13">
        <v>675</v>
      </c>
      <c r="C64">
        <f t="shared" si="1"/>
        <v>114.58333333333333</v>
      </c>
    </row>
    <row r="65" spans="1:3" ht="18.600000000000001" thickBot="1" x14ac:dyDescent="0.35">
      <c r="A65" s="12">
        <v>0.69444444444444453</v>
      </c>
      <c r="B65" s="14">
        <v>649</v>
      </c>
      <c r="C65">
        <f t="shared" si="1"/>
        <v>110.33333333333333</v>
      </c>
    </row>
    <row r="66" spans="1:3" ht="18.600000000000001" thickBot="1" x14ac:dyDescent="0.35">
      <c r="A66" s="12">
        <v>0.70138888888888884</v>
      </c>
      <c r="B66" s="13">
        <v>621</v>
      </c>
      <c r="C66">
        <f t="shared" si="1"/>
        <v>105.83333333333333</v>
      </c>
    </row>
    <row r="67" spans="1:3" ht="18.600000000000001" thickBot="1" x14ac:dyDescent="0.35">
      <c r="A67" s="12">
        <v>0.70833333333333337</v>
      </c>
      <c r="B67" s="14">
        <v>595</v>
      </c>
      <c r="C67">
        <f t="shared" si="1"/>
        <v>101.33333333333333</v>
      </c>
    </row>
    <row r="68" spans="1:3" ht="18.600000000000001" thickBot="1" x14ac:dyDescent="0.35">
      <c r="A68" s="12">
        <v>0.71527777777777779</v>
      </c>
      <c r="B68" s="13">
        <v>568</v>
      </c>
      <c r="C68">
        <f t="shared" si="1"/>
        <v>96.916666666666657</v>
      </c>
    </row>
    <row r="69" spans="1:3" ht="18.600000000000001" thickBot="1" x14ac:dyDescent="0.35">
      <c r="A69" s="12">
        <v>0.72222222222222221</v>
      </c>
      <c r="B69" s="14">
        <v>539</v>
      </c>
      <c r="C69">
        <f t="shared" ref="C69:C91" si="3">(B69+B68)*0.5*(10/60)</f>
        <v>92.25</v>
      </c>
    </row>
    <row r="70" spans="1:3" ht="18.600000000000001" thickBot="1" x14ac:dyDescent="0.35">
      <c r="A70" s="8">
        <v>0.72916666666666663</v>
      </c>
      <c r="B70" s="9">
        <v>508</v>
      </c>
      <c r="C70">
        <f t="shared" si="3"/>
        <v>87.25</v>
      </c>
    </row>
    <row r="71" spans="1:3" ht="19.2" thickTop="1" thickBot="1" x14ac:dyDescent="0.35">
      <c r="A71" s="10">
        <v>0.73611111111111116</v>
      </c>
      <c r="B71" s="11">
        <v>479</v>
      </c>
      <c r="C71">
        <f t="shared" si="3"/>
        <v>82.25</v>
      </c>
    </row>
    <row r="72" spans="1:3" ht="18.600000000000001" thickBot="1" x14ac:dyDescent="0.35">
      <c r="A72" s="12">
        <v>0.74305555555555547</v>
      </c>
      <c r="B72" s="13">
        <v>449</v>
      </c>
      <c r="C72">
        <f t="shared" si="3"/>
        <v>77.333333333333329</v>
      </c>
    </row>
    <row r="73" spans="1:3" ht="18.600000000000001" thickBot="1" x14ac:dyDescent="0.35">
      <c r="A73" s="12">
        <v>0.75</v>
      </c>
      <c r="B73" s="14">
        <v>419</v>
      </c>
      <c r="C73">
        <f t="shared" si="3"/>
        <v>72.333333333333329</v>
      </c>
    </row>
    <row r="74" spans="1:3" ht="18.600000000000001" thickBot="1" x14ac:dyDescent="0.35">
      <c r="A74" s="12">
        <v>0.75694444444444453</v>
      </c>
      <c r="B74" s="13">
        <v>387</v>
      </c>
      <c r="C74">
        <f t="shared" si="3"/>
        <v>67.166666666666657</v>
      </c>
    </row>
    <row r="75" spans="1:3" ht="18.600000000000001" thickBot="1" x14ac:dyDescent="0.35">
      <c r="A75" s="12">
        <v>0.76388888888888884</v>
      </c>
      <c r="B75" s="14">
        <v>357</v>
      </c>
      <c r="C75">
        <f t="shared" si="3"/>
        <v>62</v>
      </c>
    </row>
    <row r="76" spans="1:3" ht="18.600000000000001" thickBot="1" x14ac:dyDescent="0.35">
      <c r="A76" s="12">
        <v>0.77083333333333337</v>
      </c>
      <c r="B76" s="13">
        <v>325</v>
      </c>
      <c r="C76">
        <f t="shared" si="3"/>
        <v>56.833333333333329</v>
      </c>
    </row>
    <row r="77" spans="1:3" ht="18.600000000000001" thickBot="1" x14ac:dyDescent="0.35">
      <c r="A77" s="12">
        <v>0.77777777777777779</v>
      </c>
      <c r="B77" s="14">
        <v>295</v>
      </c>
      <c r="C77">
        <f t="shared" si="3"/>
        <v>51.666666666666664</v>
      </c>
    </row>
    <row r="78" spans="1:3" ht="18.600000000000001" thickBot="1" x14ac:dyDescent="0.35">
      <c r="A78" s="12">
        <v>0.78472222222222221</v>
      </c>
      <c r="B78" s="13">
        <v>267</v>
      </c>
      <c r="C78">
        <f t="shared" si="3"/>
        <v>46.833333333333329</v>
      </c>
    </row>
    <row r="79" spans="1:3" ht="18.600000000000001" thickBot="1" x14ac:dyDescent="0.35">
      <c r="A79" s="12">
        <v>0.79166666666666663</v>
      </c>
      <c r="B79" s="14">
        <v>238</v>
      </c>
      <c r="C79">
        <f t="shared" si="3"/>
        <v>42.083333333333329</v>
      </c>
    </row>
    <row r="80" spans="1:3" ht="18.600000000000001" thickBot="1" x14ac:dyDescent="0.35">
      <c r="A80" s="12">
        <v>0.79861111111111116</v>
      </c>
      <c r="B80" s="13">
        <v>208</v>
      </c>
      <c r="C80">
        <f t="shared" si="3"/>
        <v>37.166666666666664</v>
      </c>
    </row>
    <row r="81" spans="1:3" ht="18.600000000000001" thickBot="1" x14ac:dyDescent="0.35">
      <c r="A81" s="12">
        <v>0.80555555555555547</v>
      </c>
      <c r="B81" s="14">
        <v>179</v>
      </c>
      <c r="C81">
        <f t="shared" si="3"/>
        <v>32.25</v>
      </c>
    </row>
    <row r="82" spans="1:3" ht="18.600000000000001" thickBot="1" x14ac:dyDescent="0.35">
      <c r="A82" s="12">
        <v>0.8125</v>
      </c>
      <c r="B82" s="13">
        <v>150</v>
      </c>
      <c r="C82">
        <f t="shared" si="3"/>
        <v>27.416666666666664</v>
      </c>
    </row>
    <row r="83" spans="1:3" ht="18.600000000000001" thickBot="1" x14ac:dyDescent="0.35">
      <c r="A83" s="12">
        <v>0.81944444444444453</v>
      </c>
      <c r="B83" s="14">
        <v>118</v>
      </c>
      <c r="C83">
        <f t="shared" si="3"/>
        <v>22.333333333333332</v>
      </c>
    </row>
    <row r="84" spans="1:3" ht="18.600000000000001" thickBot="1" x14ac:dyDescent="0.35">
      <c r="A84" s="12">
        <v>0.82638888888888884</v>
      </c>
      <c r="B84" s="13">
        <v>89</v>
      </c>
      <c r="C84">
        <f t="shared" si="3"/>
        <v>17.25</v>
      </c>
    </row>
    <row r="85" spans="1:3" ht="18.600000000000001" thickBot="1" x14ac:dyDescent="0.35">
      <c r="A85" s="12">
        <v>0.83333333333333337</v>
      </c>
      <c r="B85" s="14">
        <v>15</v>
      </c>
      <c r="C85">
        <f t="shared" si="3"/>
        <v>8.6666666666666661</v>
      </c>
    </row>
    <row r="86" spans="1:3" ht="18.600000000000001" thickBot="1" x14ac:dyDescent="0.35">
      <c r="A86" s="12">
        <v>0.84027777777777779</v>
      </c>
      <c r="B86" s="13">
        <v>0</v>
      </c>
      <c r="C86">
        <f t="shared" si="3"/>
        <v>1.25</v>
      </c>
    </row>
    <row r="87" spans="1:3" ht="18.600000000000001" thickBot="1" x14ac:dyDescent="0.35">
      <c r="A87" s="12">
        <v>0.84722222222222221</v>
      </c>
      <c r="B87" s="14">
        <v>0</v>
      </c>
      <c r="C87">
        <f t="shared" si="3"/>
        <v>0</v>
      </c>
    </row>
    <row r="88" spans="1:3" ht="18.600000000000001" thickBot="1" x14ac:dyDescent="0.35">
      <c r="A88" s="12">
        <v>0.85416666666666663</v>
      </c>
      <c r="B88" s="13">
        <v>0</v>
      </c>
      <c r="C88">
        <f t="shared" si="3"/>
        <v>0</v>
      </c>
    </row>
    <row r="89" spans="1:3" ht="18.600000000000001" thickBot="1" x14ac:dyDescent="0.35">
      <c r="A89" s="12">
        <v>0.86111111111111116</v>
      </c>
      <c r="B89" s="14">
        <v>0</v>
      </c>
      <c r="C89">
        <f t="shared" si="3"/>
        <v>0</v>
      </c>
    </row>
    <row r="90" spans="1:3" ht="18.600000000000001" thickBot="1" x14ac:dyDescent="0.35">
      <c r="A90" s="12">
        <v>0.86805555555555547</v>
      </c>
      <c r="B90" s="13">
        <v>0</v>
      </c>
      <c r="C90">
        <f t="shared" si="3"/>
        <v>0</v>
      </c>
    </row>
    <row r="91" spans="1:3" ht="18.600000000000001" thickBot="1" x14ac:dyDescent="0.35">
      <c r="A91" s="12">
        <v>0.875</v>
      </c>
      <c r="B91" s="14">
        <v>0</v>
      </c>
      <c r="C91">
        <f t="shared" si="3"/>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A75B6-AD46-4A22-9D98-842A3FC523D6}">
  <dimension ref="A6:S24"/>
  <sheetViews>
    <sheetView workbookViewId="0">
      <selection activeCell="A17" sqref="A17:D17"/>
    </sheetView>
  </sheetViews>
  <sheetFormatPr defaultRowHeight="14.4" x14ac:dyDescent="0.3"/>
  <cols>
    <col min="1" max="2" width="8.88671875" customWidth="1"/>
    <col min="4" max="4" width="13.6640625" customWidth="1"/>
    <col min="5" max="5" width="6.5546875" style="16" customWidth="1"/>
    <col min="10" max="10" width="6.5546875" style="16" customWidth="1"/>
    <col min="15" max="15" width="6.5546875" style="16" customWidth="1"/>
    <col min="19" max="19" width="12.88671875" customWidth="1"/>
    <col min="260" max="260" width="13.6640625" customWidth="1"/>
    <col min="261" max="261" width="6.5546875" customWidth="1"/>
    <col min="266" max="266" width="6.5546875" customWidth="1"/>
    <col min="271" max="271" width="6.5546875" customWidth="1"/>
    <col min="275" max="275" width="12.88671875" customWidth="1"/>
    <col min="516" max="516" width="13.6640625" customWidth="1"/>
    <col min="517" max="517" width="6.5546875" customWidth="1"/>
    <col min="522" max="522" width="6.5546875" customWidth="1"/>
    <col min="527" max="527" width="6.5546875" customWidth="1"/>
    <col min="531" max="531" width="12.88671875" customWidth="1"/>
    <col min="772" max="772" width="13.6640625" customWidth="1"/>
    <col min="773" max="773" width="6.5546875" customWidth="1"/>
    <col min="778" max="778" width="6.5546875" customWidth="1"/>
    <col min="783" max="783" width="6.5546875" customWidth="1"/>
    <col min="787" max="787" width="12.88671875" customWidth="1"/>
    <col min="1028" max="1028" width="13.6640625" customWidth="1"/>
    <col min="1029" max="1029" width="6.5546875" customWidth="1"/>
    <col min="1034" max="1034" width="6.5546875" customWidth="1"/>
    <col min="1039" max="1039" width="6.5546875" customWidth="1"/>
    <col min="1043" max="1043" width="12.88671875" customWidth="1"/>
    <col min="1284" max="1284" width="13.6640625" customWidth="1"/>
    <col min="1285" max="1285" width="6.5546875" customWidth="1"/>
    <col min="1290" max="1290" width="6.5546875" customWidth="1"/>
    <col min="1295" max="1295" width="6.5546875" customWidth="1"/>
    <col min="1299" max="1299" width="12.88671875" customWidth="1"/>
    <col min="1540" max="1540" width="13.6640625" customWidth="1"/>
    <col min="1541" max="1541" width="6.5546875" customWidth="1"/>
    <col min="1546" max="1546" width="6.5546875" customWidth="1"/>
    <col min="1551" max="1551" width="6.5546875" customWidth="1"/>
    <col min="1555" max="1555" width="12.88671875" customWidth="1"/>
    <col min="1796" max="1796" width="13.6640625" customWidth="1"/>
    <col min="1797" max="1797" width="6.5546875" customWidth="1"/>
    <col min="1802" max="1802" width="6.5546875" customWidth="1"/>
    <col min="1807" max="1807" width="6.5546875" customWidth="1"/>
    <col min="1811" max="1811" width="12.88671875" customWidth="1"/>
    <col min="2052" max="2052" width="13.6640625" customWidth="1"/>
    <col min="2053" max="2053" width="6.5546875" customWidth="1"/>
    <col min="2058" max="2058" width="6.5546875" customWidth="1"/>
    <col min="2063" max="2063" width="6.5546875" customWidth="1"/>
    <col min="2067" max="2067" width="12.88671875" customWidth="1"/>
    <col min="2308" max="2308" width="13.6640625" customWidth="1"/>
    <col min="2309" max="2309" width="6.5546875" customWidth="1"/>
    <col min="2314" max="2314" width="6.5546875" customWidth="1"/>
    <col min="2319" max="2319" width="6.5546875" customWidth="1"/>
    <col min="2323" max="2323" width="12.88671875" customWidth="1"/>
    <col min="2564" max="2564" width="13.6640625" customWidth="1"/>
    <col min="2565" max="2565" width="6.5546875" customWidth="1"/>
    <col min="2570" max="2570" width="6.5546875" customWidth="1"/>
    <col min="2575" max="2575" width="6.5546875" customWidth="1"/>
    <col min="2579" max="2579" width="12.88671875" customWidth="1"/>
    <col min="2820" max="2820" width="13.6640625" customWidth="1"/>
    <col min="2821" max="2821" width="6.5546875" customWidth="1"/>
    <col min="2826" max="2826" width="6.5546875" customWidth="1"/>
    <col min="2831" max="2831" width="6.5546875" customWidth="1"/>
    <col min="2835" max="2835" width="12.88671875" customWidth="1"/>
    <col min="3076" max="3076" width="13.6640625" customWidth="1"/>
    <col min="3077" max="3077" width="6.5546875" customWidth="1"/>
    <col min="3082" max="3082" width="6.5546875" customWidth="1"/>
    <col min="3087" max="3087" width="6.5546875" customWidth="1"/>
    <col min="3091" max="3091" width="12.88671875" customWidth="1"/>
    <col min="3332" max="3332" width="13.6640625" customWidth="1"/>
    <col min="3333" max="3333" width="6.5546875" customWidth="1"/>
    <col min="3338" max="3338" width="6.5546875" customWidth="1"/>
    <col min="3343" max="3343" width="6.5546875" customWidth="1"/>
    <col min="3347" max="3347" width="12.88671875" customWidth="1"/>
    <col min="3588" max="3588" width="13.6640625" customWidth="1"/>
    <col min="3589" max="3589" width="6.5546875" customWidth="1"/>
    <col min="3594" max="3594" width="6.5546875" customWidth="1"/>
    <col min="3599" max="3599" width="6.5546875" customWidth="1"/>
    <col min="3603" max="3603" width="12.88671875" customWidth="1"/>
    <col min="3844" max="3844" width="13.6640625" customWidth="1"/>
    <col min="3845" max="3845" width="6.5546875" customWidth="1"/>
    <col min="3850" max="3850" width="6.5546875" customWidth="1"/>
    <col min="3855" max="3855" width="6.5546875" customWidth="1"/>
    <col min="3859" max="3859" width="12.88671875" customWidth="1"/>
    <col min="4100" max="4100" width="13.6640625" customWidth="1"/>
    <col min="4101" max="4101" width="6.5546875" customWidth="1"/>
    <col min="4106" max="4106" width="6.5546875" customWidth="1"/>
    <col min="4111" max="4111" width="6.5546875" customWidth="1"/>
    <col min="4115" max="4115" width="12.88671875" customWidth="1"/>
    <col min="4356" max="4356" width="13.6640625" customWidth="1"/>
    <col min="4357" max="4357" width="6.5546875" customWidth="1"/>
    <col min="4362" max="4362" width="6.5546875" customWidth="1"/>
    <col min="4367" max="4367" width="6.5546875" customWidth="1"/>
    <col min="4371" max="4371" width="12.88671875" customWidth="1"/>
    <col min="4612" max="4612" width="13.6640625" customWidth="1"/>
    <col min="4613" max="4613" width="6.5546875" customWidth="1"/>
    <col min="4618" max="4618" width="6.5546875" customWidth="1"/>
    <col min="4623" max="4623" width="6.5546875" customWidth="1"/>
    <col min="4627" max="4627" width="12.88671875" customWidth="1"/>
    <col min="4868" max="4868" width="13.6640625" customWidth="1"/>
    <col min="4869" max="4869" width="6.5546875" customWidth="1"/>
    <col min="4874" max="4874" width="6.5546875" customWidth="1"/>
    <col min="4879" max="4879" width="6.5546875" customWidth="1"/>
    <col min="4883" max="4883" width="12.88671875" customWidth="1"/>
    <col min="5124" max="5124" width="13.6640625" customWidth="1"/>
    <col min="5125" max="5125" width="6.5546875" customWidth="1"/>
    <col min="5130" max="5130" width="6.5546875" customWidth="1"/>
    <col min="5135" max="5135" width="6.5546875" customWidth="1"/>
    <col min="5139" max="5139" width="12.88671875" customWidth="1"/>
    <col min="5380" max="5380" width="13.6640625" customWidth="1"/>
    <col min="5381" max="5381" width="6.5546875" customWidth="1"/>
    <col min="5386" max="5386" width="6.5546875" customWidth="1"/>
    <col min="5391" max="5391" width="6.5546875" customWidth="1"/>
    <col min="5395" max="5395" width="12.88671875" customWidth="1"/>
    <col min="5636" max="5636" width="13.6640625" customWidth="1"/>
    <col min="5637" max="5637" width="6.5546875" customWidth="1"/>
    <col min="5642" max="5642" width="6.5546875" customWidth="1"/>
    <col min="5647" max="5647" width="6.5546875" customWidth="1"/>
    <col min="5651" max="5651" width="12.88671875" customWidth="1"/>
    <col min="5892" max="5892" width="13.6640625" customWidth="1"/>
    <col min="5893" max="5893" width="6.5546875" customWidth="1"/>
    <col min="5898" max="5898" width="6.5546875" customWidth="1"/>
    <col min="5903" max="5903" width="6.5546875" customWidth="1"/>
    <col min="5907" max="5907" width="12.88671875" customWidth="1"/>
    <col min="6148" max="6148" width="13.6640625" customWidth="1"/>
    <col min="6149" max="6149" width="6.5546875" customWidth="1"/>
    <col min="6154" max="6154" width="6.5546875" customWidth="1"/>
    <col min="6159" max="6159" width="6.5546875" customWidth="1"/>
    <col min="6163" max="6163" width="12.88671875" customWidth="1"/>
    <col min="6404" max="6404" width="13.6640625" customWidth="1"/>
    <col min="6405" max="6405" width="6.5546875" customWidth="1"/>
    <col min="6410" max="6410" width="6.5546875" customWidth="1"/>
    <col min="6415" max="6415" width="6.5546875" customWidth="1"/>
    <col min="6419" max="6419" width="12.88671875" customWidth="1"/>
    <col min="6660" max="6660" width="13.6640625" customWidth="1"/>
    <col min="6661" max="6661" width="6.5546875" customWidth="1"/>
    <col min="6666" max="6666" width="6.5546875" customWidth="1"/>
    <col min="6671" max="6671" width="6.5546875" customWidth="1"/>
    <col min="6675" max="6675" width="12.88671875" customWidth="1"/>
    <col min="6916" max="6916" width="13.6640625" customWidth="1"/>
    <col min="6917" max="6917" width="6.5546875" customWidth="1"/>
    <col min="6922" max="6922" width="6.5546875" customWidth="1"/>
    <col min="6927" max="6927" width="6.5546875" customWidth="1"/>
    <col min="6931" max="6931" width="12.88671875" customWidth="1"/>
    <col min="7172" max="7172" width="13.6640625" customWidth="1"/>
    <col min="7173" max="7173" width="6.5546875" customWidth="1"/>
    <col min="7178" max="7178" width="6.5546875" customWidth="1"/>
    <col min="7183" max="7183" width="6.5546875" customWidth="1"/>
    <col min="7187" max="7187" width="12.88671875" customWidth="1"/>
    <col min="7428" max="7428" width="13.6640625" customWidth="1"/>
    <col min="7429" max="7429" width="6.5546875" customWidth="1"/>
    <col min="7434" max="7434" width="6.5546875" customWidth="1"/>
    <col min="7439" max="7439" width="6.5546875" customWidth="1"/>
    <col min="7443" max="7443" width="12.88671875" customWidth="1"/>
    <col min="7684" max="7684" width="13.6640625" customWidth="1"/>
    <col min="7685" max="7685" width="6.5546875" customWidth="1"/>
    <col min="7690" max="7690" width="6.5546875" customWidth="1"/>
    <col min="7695" max="7695" width="6.5546875" customWidth="1"/>
    <col min="7699" max="7699" width="12.88671875" customWidth="1"/>
    <col min="7940" max="7940" width="13.6640625" customWidth="1"/>
    <col min="7941" max="7941" width="6.5546875" customWidth="1"/>
    <col min="7946" max="7946" width="6.5546875" customWidth="1"/>
    <col min="7951" max="7951" width="6.5546875" customWidth="1"/>
    <col min="7955" max="7955" width="12.88671875" customWidth="1"/>
    <col min="8196" max="8196" width="13.6640625" customWidth="1"/>
    <col min="8197" max="8197" width="6.5546875" customWidth="1"/>
    <col min="8202" max="8202" width="6.5546875" customWidth="1"/>
    <col min="8207" max="8207" width="6.5546875" customWidth="1"/>
    <col min="8211" max="8211" width="12.88671875" customWidth="1"/>
    <col min="8452" max="8452" width="13.6640625" customWidth="1"/>
    <col min="8453" max="8453" width="6.5546875" customWidth="1"/>
    <col min="8458" max="8458" width="6.5546875" customWidth="1"/>
    <col min="8463" max="8463" width="6.5546875" customWidth="1"/>
    <col min="8467" max="8467" width="12.88671875" customWidth="1"/>
    <col min="8708" max="8708" width="13.6640625" customWidth="1"/>
    <col min="8709" max="8709" width="6.5546875" customWidth="1"/>
    <col min="8714" max="8714" width="6.5546875" customWidth="1"/>
    <col min="8719" max="8719" width="6.5546875" customWidth="1"/>
    <col min="8723" max="8723" width="12.88671875" customWidth="1"/>
    <col min="8964" max="8964" width="13.6640625" customWidth="1"/>
    <col min="8965" max="8965" width="6.5546875" customWidth="1"/>
    <col min="8970" max="8970" width="6.5546875" customWidth="1"/>
    <col min="8975" max="8975" width="6.5546875" customWidth="1"/>
    <col min="8979" max="8979" width="12.88671875" customWidth="1"/>
    <col min="9220" max="9220" width="13.6640625" customWidth="1"/>
    <col min="9221" max="9221" width="6.5546875" customWidth="1"/>
    <col min="9226" max="9226" width="6.5546875" customWidth="1"/>
    <col min="9231" max="9231" width="6.5546875" customWidth="1"/>
    <col min="9235" max="9235" width="12.88671875" customWidth="1"/>
    <col min="9476" max="9476" width="13.6640625" customWidth="1"/>
    <col min="9477" max="9477" width="6.5546875" customWidth="1"/>
    <col min="9482" max="9482" width="6.5546875" customWidth="1"/>
    <col min="9487" max="9487" width="6.5546875" customWidth="1"/>
    <col min="9491" max="9491" width="12.88671875" customWidth="1"/>
    <col min="9732" max="9732" width="13.6640625" customWidth="1"/>
    <col min="9733" max="9733" width="6.5546875" customWidth="1"/>
    <col min="9738" max="9738" width="6.5546875" customWidth="1"/>
    <col min="9743" max="9743" width="6.5546875" customWidth="1"/>
    <col min="9747" max="9747" width="12.88671875" customWidth="1"/>
    <col min="9988" max="9988" width="13.6640625" customWidth="1"/>
    <col min="9989" max="9989" width="6.5546875" customWidth="1"/>
    <col min="9994" max="9994" width="6.5546875" customWidth="1"/>
    <col min="9999" max="9999" width="6.5546875" customWidth="1"/>
    <col min="10003" max="10003" width="12.88671875" customWidth="1"/>
    <col min="10244" max="10244" width="13.6640625" customWidth="1"/>
    <col min="10245" max="10245" width="6.5546875" customWidth="1"/>
    <col min="10250" max="10250" width="6.5546875" customWidth="1"/>
    <col min="10255" max="10255" width="6.5546875" customWidth="1"/>
    <col min="10259" max="10259" width="12.88671875" customWidth="1"/>
    <col min="10500" max="10500" width="13.6640625" customWidth="1"/>
    <col min="10501" max="10501" width="6.5546875" customWidth="1"/>
    <col min="10506" max="10506" width="6.5546875" customWidth="1"/>
    <col min="10511" max="10511" width="6.5546875" customWidth="1"/>
    <col min="10515" max="10515" width="12.88671875" customWidth="1"/>
    <col min="10756" max="10756" width="13.6640625" customWidth="1"/>
    <col min="10757" max="10757" width="6.5546875" customWidth="1"/>
    <col min="10762" max="10762" width="6.5546875" customWidth="1"/>
    <col min="10767" max="10767" width="6.5546875" customWidth="1"/>
    <col min="10771" max="10771" width="12.88671875" customWidth="1"/>
    <col min="11012" max="11012" width="13.6640625" customWidth="1"/>
    <col min="11013" max="11013" width="6.5546875" customWidth="1"/>
    <col min="11018" max="11018" width="6.5546875" customWidth="1"/>
    <col min="11023" max="11023" width="6.5546875" customWidth="1"/>
    <col min="11027" max="11027" width="12.88671875" customWidth="1"/>
    <col min="11268" max="11268" width="13.6640625" customWidth="1"/>
    <col min="11269" max="11269" width="6.5546875" customWidth="1"/>
    <col min="11274" max="11274" width="6.5546875" customWidth="1"/>
    <col min="11279" max="11279" width="6.5546875" customWidth="1"/>
    <col min="11283" max="11283" width="12.88671875" customWidth="1"/>
    <col min="11524" max="11524" width="13.6640625" customWidth="1"/>
    <col min="11525" max="11525" width="6.5546875" customWidth="1"/>
    <col min="11530" max="11530" width="6.5546875" customWidth="1"/>
    <col min="11535" max="11535" width="6.5546875" customWidth="1"/>
    <col min="11539" max="11539" width="12.88671875" customWidth="1"/>
    <col min="11780" max="11780" width="13.6640625" customWidth="1"/>
    <col min="11781" max="11781" width="6.5546875" customWidth="1"/>
    <col min="11786" max="11786" width="6.5546875" customWidth="1"/>
    <col min="11791" max="11791" width="6.5546875" customWidth="1"/>
    <col min="11795" max="11795" width="12.88671875" customWidth="1"/>
    <col min="12036" max="12036" width="13.6640625" customWidth="1"/>
    <col min="12037" max="12037" width="6.5546875" customWidth="1"/>
    <col min="12042" max="12042" width="6.5546875" customWidth="1"/>
    <col min="12047" max="12047" width="6.5546875" customWidth="1"/>
    <col min="12051" max="12051" width="12.88671875" customWidth="1"/>
    <col min="12292" max="12292" width="13.6640625" customWidth="1"/>
    <col min="12293" max="12293" width="6.5546875" customWidth="1"/>
    <col min="12298" max="12298" width="6.5546875" customWidth="1"/>
    <col min="12303" max="12303" width="6.5546875" customWidth="1"/>
    <col min="12307" max="12307" width="12.88671875" customWidth="1"/>
    <col min="12548" max="12548" width="13.6640625" customWidth="1"/>
    <col min="12549" max="12549" width="6.5546875" customWidth="1"/>
    <col min="12554" max="12554" width="6.5546875" customWidth="1"/>
    <col min="12559" max="12559" width="6.5546875" customWidth="1"/>
    <col min="12563" max="12563" width="12.88671875" customWidth="1"/>
    <col min="12804" max="12804" width="13.6640625" customWidth="1"/>
    <col min="12805" max="12805" width="6.5546875" customWidth="1"/>
    <col min="12810" max="12810" width="6.5546875" customWidth="1"/>
    <col min="12815" max="12815" width="6.5546875" customWidth="1"/>
    <col min="12819" max="12819" width="12.88671875" customWidth="1"/>
    <col min="13060" max="13060" width="13.6640625" customWidth="1"/>
    <col min="13061" max="13061" width="6.5546875" customWidth="1"/>
    <col min="13066" max="13066" width="6.5546875" customWidth="1"/>
    <col min="13071" max="13071" width="6.5546875" customWidth="1"/>
    <col min="13075" max="13075" width="12.88671875" customWidth="1"/>
    <col min="13316" max="13316" width="13.6640625" customWidth="1"/>
    <col min="13317" max="13317" width="6.5546875" customWidth="1"/>
    <col min="13322" max="13322" width="6.5546875" customWidth="1"/>
    <col min="13327" max="13327" width="6.5546875" customWidth="1"/>
    <col min="13331" max="13331" width="12.88671875" customWidth="1"/>
    <col min="13572" max="13572" width="13.6640625" customWidth="1"/>
    <col min="13573" max="13573" width="6.5546875" customWidth="1"/>
    <col min="13578" max="13578" width="6.5546875" customWidth="1"/>
    <col min="13583" max="13583" width="6.5546875" customWidth="1"/>
    <col min="13587" max="13587" width="12.88671875" customWidth="1"/>
    <col min="13828" max="13828" width="13.6640625" customWidth="1"/>
    <col min="13829" max="13829" width="6.5546875" customWidth="1"/>
    <col min="13834" max="13834" width="6.5546875" customWidth="1"/>
    <col min="13839" max="13839" width="6.5546875" customWidth="1"/>
    <col min="13843" max="13843" width="12.88671875" customWidth="1"/>
    <col min="14084" max="14084" width="13.6640625" customWidth="1"/>
    <col min="14085" max="14085" width="6.5546875" customWidth="1"/>
    <col min="14090" max="14090" width="6.5546875" customWidth="1"/>
    <col min="14095" max="14095" width="6.5546875" customWidth="1"/>
    <col min="14099" max="14099" width="12.88671875" customWidth="1"/>
    <col min="14340" max="14340" width="13.6640625" customWidth="1"/>
    <col min="14341" max="14341" width="6.5546875" customWidth="1"/>
    <col min="14346" max="14346" width="6.5546875" customWidth="1"/>
    <col min="14351" max="14351" width="6.5546875" customWidth="1"/>
    <col min="14355" max="14355" width="12.88671875" customWidth="1"/>
    <col min="14596" max="14596" width="13.6640625" customWidth="1"/>
    <col min="14597" max="14597" width="6.5546875" customWidth="1"/>
    <col min="14602" max="14602" width="6.5546875" customWidth="1"/>
    <col min="14607" max="14607" width="6.5546875" customWidth="1"/>
    <col min="14611" max="14611" width="12.88671875" customWidth="1"/>
    <col min="14852" max="14852" width="13.6640625" customWidth="1"/>
    <col min="14853" max="14853" width="6.5546875" customWidth="1"/>
    <col min="14858" max="14858" width="6.5546875" customWidth="1"/>
    <col min="14863" max="14863" width="6.5546875" customWidth="1"/>
    <col min="14867" max="14867" width="12.88671875" customWidth="1"/>
    <col min="15108" max="15108" width="13.6640625" customWidth="1"/>
    <col min="15109" max="15109" width="6.5546875" customWidth="1"/>
    <col min="15114" max="15114" width="6.5546875" customWidth="1"/>
    <col min="15119" max="15119" width="6.5546875" customWidth="1"/>
    <col min="15123" max="15123" width="12.88671875" customWidth="1"/>
    <col min="15364" max="15364" width="13.6640625" customWidth="1"/>
    <col min="15365" max="15365" width="6.5546875" customWidth="1"/>
    <col min="15370" max="15370" width="6.5546875" customWidth="1"/>
    <col min="15375" max="15375" width="6.5546875" customWidth="1"/>
    <col min="15379" max="15379" width="12.88671875" customWidth="1"/>
    <col min="15620" max="15620" width="13.6640625" customWidth="1"/>
    <col min="15621" max="15621" width="6.5546875" customWidth="1"/>
    <col min="15626" max="15626" width="6.5546875" customWidth="1"/>
    <col min="15631" max="15631" width="6.5546875" customWidth="1"/>
    <col min="15635" max="15635" width="12.88671875" customWidth="1"/>
    <col min="15876" max="15876" width="13.6640625" customWidth="1"/>
    <col min="15877" max="15877" width="6.5546875" customWidth="1"/>
    <col min="15882" max="15882" width="6.5546875" customWidth="1"/>
    <col min="15887" max="15887" width="6.5546875" customWidth="1"/>
    <col min="15891" max="15891" width="12.88671875" customWidth="1"/>
    <col min="16132" max="16132" width="13.6640625" customWidth="1"/>
    <col min="16133" max="16133" width="6.5546875" customWidth="1"/>
    <col min="16138" max="16138" width="6.5546875" customWidth="1"/>
    <col min="16143" max="16143" width="6.5546875" customWidth="1"/>
    <col min="16147" max="16147" width="12.88671875" customWidth="1"/>
  </cols>
  <sheetData>
    <row r="6" spans="1:19" ht="28.8" x14ac:dyDescent="0.3">
      <c r="A6" s="22" t="s">
        <v>23</v>
      </c>
      <c r="B6" s="22"/>
      <c r="C6" s="22"/>
      <c r="D6" s="22"/>
      <c r="E6" s="15"/>
      <c r="F6" s="22" t="s">
        <v>24</v>
      </c>
      <c r="G6" s="22"/>
      <c r="H6" s="22"/>
      <c r="I6" s="22"/>
      <c r="J6" s="15"/>
      <c r="K6" s="22" t="s">
        <v>25</v>
      </c>
      <c r="L6" s="22"/>
      <c r="M6" s="22"/>
      <c r="N6" s="22"/>
      <c r="O6" s="15"/>
      <c r="P6" s="22" t="s">
        <v>26</v>
      </c>
      <c r="Q6" s="22"/>
      <c r="R6" s="22"/>
      <c r="S6" s="22"/>
    </row>
    <row r="8" spans="1:19" ht="24.6" x14ac:dyDescent="0.4">
      <c r="A8" s="20" t="s">
        <v>27</v>
      </c>
      <c r="B8" s="20"/>
      <c r="C8" s="20"/>
      <c r="D8" s="21"/>
      <c r="F8" s="20" t="s">
        <v>28</v>
      </c>
      <c r="G8" s="20"/>
      <c r="H8" s="20"/>
      <c r="I8" s="21"/>
      <c r="K8" s="20" t="s">
        <v>29</v>
      </c>
      <c r="L8" s="20"/>
      <c r="M8" s="20"/>
      <c r="N8" s="21"/>
      <c r="P8" s="20" t="s">
        <v>30</v>
      </c>
      <c r="Q8" s="20"/>
      <c r="R8" s="20"/>
      <c r="S8" s="21"/>
    </row>
    <row r="9" spans="1:19" ht="21" x14ac:dyDescent="0.4">
      <c r="A9" s="17"/>
      <c r="B9" s="17"/>
      <c r="C9" s="17"/>
      <c r="D9" s="17"/>
      <c r="F9" s="17"/>
      <c r="G9" s="17"/>
      <c r="H9" s="17"/>
      <c r="I9" s="17"/>
      <c r="K9" s="17"/>
      <c r="L9" s="17"/>
      <c r="M9" s="17"/>
      <c r="N9" s="17"/>
      <c r="P9" s="17"/>
      <c r="Q9" s="17"/>
      <c r="R9" s="17"/>
      <c r="S9" s="17"/>
    </row>
    <row r="10" spans="1:19" ht="21" x14ac:dyDescent="0.4">
      <c r="A10" s="17"/>
      <c r="B10" s="17"/>
      <c r="C10" s="17"/>
      <c r="D10" s="17"/>
      <c r="F10" s="17"/>
      <c r="G10" s="17"/>
      <c r="H10" s="17"/>
      <c r="I10" s="17"/>
      <c r="K10" s="17"/>
      <c r="L10" s="17"/>
      <c r="M10" s="17"/>
      <c r="N10" s="17"/>
      <c r="P10" s="17"/>
      <c r="Q10" s="17"/>
      <c r="R10" s="17"/>
      <c r="S10" s="17"/>
    </row>
    <row r="11" spans="1:19" ht="24.6" x14ac:dyDescent="0.4">
      <c r="A11" s="20" t="s">
        <v>31</v>
      </c>
      <c r="B11" s="20"/>
      <c r="C11" s="20"/>
      <c r="D11" s="21"/>
      <c r="F11" s="20" t="s">
        <v>32</v>
      </c>
      <c r="G11" s="20"/>
      <c r="H11" s="20"/>
      <c r="I11" s="21"/>
      <c r="K11" s="20" t="s">
        <v>33</v>
      </c>
      <c r="L11" s="20"/>
      <c r="M11" s="20"/>
      <c r="N11" s="21"/>
      <c r="P11" s="20" t="s">
        <v>34</v>
      </c>
      <c r="Q11" s="20"/>
      <c r="R11" s="20"/>
      <c r="S11" s="21"/>
    </row>
    <row r="12" spans="1:19" ht="21" x14ac:dyDescent="0.4">
      <c r="A12" s="17"/>
      <c r="B12" s="17"/>
      <c r="C12" s="17"/>
      <c r="D12" s="17"/>
      <c r="F12" s="17"/>
      <c r="G12" s="17"/>
      <c r="H12" s="17"/>
      <c r="I12" s="17"/>
      <c r="K12" s="17"/>
      <c r="L12" s="17"/>
      <c r="M12" s="17"/>
      <c r="N12" s="17"/>
      <c r="P12" s="17"/>
      <c r="Q12" s="17"/>
      <c r="R12" s="17"/>
      <c r="S12" s="17"/>
    </row>
    <row r="13" spans="1:19" ht="21" x14ac:dyDescent="0.4">
      <c r="A13" s="17"/>
      <c r="B13" s="17"/>
      <c r="C13" s="17"/>
      <c r="D13" s="17"/>
      <c r="F13" s="17"/>
      <c r="G13" s="17"/>
      <c r="H13" s="17"/>
      <c r="I13" s="17"/>
      <c r="K13" s="17"/>
      <c r="L13" s="17"/>
      <c r="M13" s="17"/>
      <c r="N13" s="17"/>
      <c r="P13" s="17"/>
      <c r="Q13" s="17"/>
      <c r="R13" s="17"/>
      <c r="S13" s="17"/>
    </row>
    <row r="14" spans="1:19" ht="24.6" x14ac:dyDescent="0.4">
      <c r="A14" s="20" t="s">
        <v>35</v>
      </c>
      <c r="B14" s="20"/>
      <c r="C14" s="20"/>
      <c r="D14" s="21"/>
      <c r="F14" s="20"/>
      <c r="G14" s="20"/>
      <c r="H14" s="20"/>
      <c r="I14" s="21"/>
      <c r="K14" s="20" t="s">
        <v>36</v>
      </c>
      <c r="L14" s="20"/>
      <c r="M14" s="20"/>
      <c r="N14" s="21"/>
      <c r="P14" s="20" t="s">
        <v>37</v>
      </c>
      <c r="Q14" s="20"/>
      <c r="R14" s="20"/>
      <c r="S14" s="21"/>
    </row>
    <row r="15" spans="1:19" ht="21" x14ac:dyDescent="0.4">
      <c r="A15" s="17"/>
      <c r="B15" s="17"/>
      <c r="C15" s="17"/>
      <c r="D15" s="17"/>
      <c r="F15" s="17"/>
      <c r="G15" s="17"/>
      <c r="H15" s="17"/>
      <c r="I15" s="17"/>
      <c r="K15" s="17"/>
      <c r="L15" s="17"/>
      <c r="M15" s="17"/>
      <c r="N15" s="17"/>
      <c r="P15" s="17"/>
      <c r="Q15" s="17"/>
      <c r="R15" s="17"/>
      <c r="S15" s="17"/>
    </row>
    <row r="16" spans="1:19" ht="21" x14ac:dyDescent="0.4">
      <c r="A16" s="17"/>
      <c r="B16" s="17"/>
      <c r="C16" s="17"/>
      <c r="D16" s="17"/>
      <c r="F16" s="17"/>
      <c r="G16" s="17"/>
      <c r="H16" s="17"/>
      <c r="I16" s="17"/>
      <c r="K16" s="17"/>
      <c r="L16" s="17"/>
      <c r="M16" s="17"/>
      <c r="N16" s="17"/>
      <c r="P16" s="17"/>
      <c r="Q16" s="17"/>
      <c r="R16" s="17"/>
      <c r="S16" s="17"/>
    </row>
    <row r="17" spans="1:19" ht="24.6" x14ac:dyDescent="0.4">
      <c r="A17" s="20" t="s">
        <v>38</v>
      </c>
      <c r="B17" s="20"/>
      <c r="C17" s="20"/>
      <c r="D17" s="21"/>
      <c r="F17" s="20"/>
      <c r="G17" s="20"/>
      <c r="H17" s="20"/>
      <c r="I17" s="21"/>
      <c r="K17" s="20"/>
      <c r="L17" s="20"/>
      <c r="M17" s="20"/>
      <c r="N17" s="21"/>
      <c r="P17" s="20" t="s">
        <v>39</v>
      </c>
      <c r="Q17" s="20"/>
      <c r="R17" s="20"/>
      <c r="S17" s="21"/>
    </row>
    <row r="20" spans="1:19" ht="28.8" x14ac:dyDescent="0.3">
      <c r="A20" s="22" t="s">
        <v>40</v>
      </c>
      <c r="B20" s="22"/>
      <c r="C20" s="22"/>
      <c r="D20" s="22"/>
      <c r="E20" s="15"/>
      <c r="F20" s="22" t="s">
        <v>41</v>
      </c>
      <c r="G20" s="22"/>
      <c r="H20" s="22"/>
      <c r="I20" s="22"/>
      <c r="J20" s="15"/>
    </row>
    <row r="22" spans="1:19" ht="24.6" x14ac:dyDescent="0.4">
      <c r="A22" s="20" t="s">
        <v>42</v>
      </c>
      <c r="B22" s="20"/>
      <c r="C22" s="20"/>
      <c r="D22" s="21"/>
      <c r="F22" s="20" t="s">
        <v>43</v>
      </c>
      <c r="G22" s="20"/>
      <c r="H22" s="20"/>
      <c r="I22" s="21"/>
    </row>
    <row r="23" spans="1:19" ht="21" x14ac:dyDescent="0.4">
      <c r="A23" s="17"/>
      <c r="B23" s="17"/>
      <c r="C23" s="17"/>
      <c r="D23" s="17"/>
      <c r="F23" s="17"/>
      <c r="G23" s="17"/>
      <c r="H23" s="17"/>
      <c r="I23" s="17"/>
    </row>
    <row r="24" spans="1:19" ht="21" x14ac:dyDescent="0.4">
      <c r="A24" s="17"/>
      <c r="B24" s="17"/>
      <c r="C24" s="17"/>
      <c r="D24" s="17"/>
      <c r="F24" s="17"/>
      <c r="G24" s="17"/>
      <c r="H24" s="17"/>
      <c r="I24" s="17"/>
    </row>
  </sheetData>
  <mergeCells count="24">
    <mergeCell ref="A6:D6"/>
    <mergeCell ref="F6:I6"/>
    <mergeCell ref="K6:N6"/>
    <mergeCell ref="P6:S6"/>
    <mergeCell ref="A8:D8"/>
    <mergeCell ref="F8:I8"/>
    <mergeCell ref="K8:N8"/>
    <mergeCell ref="P8:S8"/>
    <mergeCell ref="P17:S17"/>
    <mergeCell ref="A20:D20"/>
    <mergeCell ref="F20:I20"/>
    <mergeCell ref="A11:D11"/>
    <mergeCell ref="F11:I11"/>
    <mergeCell ref="K11:N11"/>
    <mergeCell ref="P11:S11"/>
    <mergeCell ref="A14:D14"/>
    <mergeCell ref="F14:I14"/>
    <mergeCell ref="K14:N14"/>
    <mergeCell ref="P14:S14"/>
    <mergeCell ref="A22:D22"/>
    <mergeCell ref="F22:I22"/>
    <mergeCell ref="A17:D17"/>
    <mergeCell ref="F17:I17"/>
    <mergeCell ref="K17:N17"/>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Θέματα</vt:lpstr>
      <vt:lpstr>Ακτινοβολία</vt:lpstr>
      <vt:lpstr>ΤΥΠΟΛΟΓΙΟ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Efp Barad</dc:creator>
  <cp:lastModifiedBy>Efp Barad</cp:lastModifiedBy>
  <dcterms:created xsi:type="dcterms:W3CDTF">2021-03-07T00:42:05Z</dcterms:created>
  <dcterms:modified xsi:type="dcterms:W3CDTF">2021-03-26T14:58:12Z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e122fec2-a3b1-4020-b2f7-76fe3f39c491</vt:lpwstr>
  </property>
</Properties>
</file>