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Υδραυλική 2\εργαστηριακή 3\ασκηση 1\"/>
    </mc:Choice>
  </mc:AlternateContent>
  <xr:revisionPtr revIDLastSave="0" documentId="13_ncr:1_{A522D34B-D644-4A9C-AC25-B12018A62912}" xr6:coauthVersionLast="47" xr6:coauthVersionMax="47" xr10:uidLastSave="{00000000-0000-0000-0000-000000000000}"/>
  <bookViews>
    <workbookView xWindow="-108" yWindow="-108" windowWidth="23256" windowHeight="12576" activeTab="1" xr2:uid="{546E5475-8DF2-4420-AADA-F2C19958DD9F}"/>
  </bookViews>
  <sheets>
    <sheet name="σφαλμα για μετρήσεις" sheetId="1" r:id="rId1"/>
    <sheet name="παροχη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" i="1" l="1"/>
  <c r="AR7" i="1"/>
  <c r="AU7" i="1" s="1"/>
  <c r="AR8" i="1"/>
  <c r="AU8" i="1" s="1"/>
  <c r="AR9" i="1"/>
  <c r="AR10" i="1"/>
  <c r="AR11" i="1"/>
  <c r="AR5" i="1"/>
  <c r="AQ6" i="1"/>
  <c r="AQ7" i="1"/>
  <c r="AQ8" i="1"/>
  <c r="AQ9" i="1"/>
  <c r="AQ10" i="1"/>
  <c r="AQ11" i="1"/>
  <c r="AQ5" i="1"/>
  <c r="AT5" i="1" s="1"/>
  <c r="AP6" i="1"/>
  <c r="AP7" i="1"/>
  <c r="AP8" i="1"/>
  <c r="AP9" i="1"/>
  <c r="AP10" i="1"/>
  <c r="AP11" i="1"/>
  <c r="AP5" i="1"/>
  <c r="AO6" i="1"/>
  <c r="AO7" i="1"/>
  <c r="AO8" i="1"/>
  <c r="AO9" i="1"/>
  <c r="AO10" i="1"/>
  <c r="AO11" i="1"/>
  <c r="AO5" i="1"/>
  <c r="AN6" i="1"/>
  <c r="AN7" i="1"/>
  <c r="AN8" i="1"/>
  <c r="AT8" i="1" s="1"/>
  <c r="AN9" i="1"/>
  <c r="AN10" i="1"/>
  <c r="AN11" i="1"/>
  <c r="AN5" i="1"/>
  <c r="AM6" i="1"/>
  <c r="AM7" i="1"/>
  <c r="AM8" i="1"/>
  <c r="AM9" i="1"/>
  <c r="AM10" i="1"/>
  <c r="AM11" i="1"/>
  <c r="AM5" i="1"/>
  <c r="AJ5" i="1"/>
  <c r="AJ6" i="1"/>
  <c r="AL5" i="1"/>
  <c r="Z20" i="2"/>
  <c r="Z15" i="2"/>
  <c r="X16" i="2"/>
  <c r="X17" i="2"/>
  <c r="X19" i="2"/>
  <c r="W16" i="2"/>
  <c r="W17" i="2"/>
  <c r="V17" i="2"/>
  <c r="V18" i="2"/>
  <c r="U16" i="2"/>
  <c r="Z16" i="2" s="1"/>
  <c r="U17" i="2"/>
  <c r="Z17" i="2" s="1"/>
  <c r="U18" i="2"/>
  <c r="Z18" i="2" s="1"/>
  <c r="U19" i="2"/>
  <c r="Z19" i="2" s="1"/>
  <c r="U20" i="2"/>
  <c r="U21" i="2"/>
  <c r="S16" i="2"/>
  <c r="T16" i="2"/>
  <c r="T17" i="2"/>
  <c r="Y17" i="2" s="1"/>
  <c r="T18" i="2"/>
  <c r="Y18" i="2" s="1"/>
  <c r="T19" i="2"/>
  <c r="Y19" i="2" s="1"/>
  <c r="T20" i="2"/>
  <c r="Y20" i="2" s="1"/>
  <c r="T21" i="2"/>
  <c r="S17" i="2"/>
  <c r="S18" i="2"/>
  <c r="X18" i="2" s="1"/>
  <c r="S19" i="2"/>
  <c r="S20" i="2"/>
  <c r="X20" i="2" s="1"/>
  <c r="S21" i="2"/>
  <c r="X21" i="2" s="1"/>
  <c r="S15" i="2"/>
  <c r="S22" i="2" s="1"/>
  <c r="T15" i="2"/>
  <c r="Y15" i="2" s="1"/>
  <c r="U15" i="2"/>
  <c r="U22" i="2" s="1"/>
  <c r="R16" i="2"/>
  <c r="R17" i="2"/>
  <c r="R18" i="2"/>
  <c r="R19" i="2"/>
  <c r="W19" i="2" s="1"/>
  <c r="R20" i="2"/>
  <c r="W20" i="2" s="1"/>
  <c r="R21" i="2"/>
  <c r="W21" i="2" s="1"/>
  <c r="Q16" i="2"/>
  <c r="V16" i="2" s="1"/>
  <c r="Q17" i="2"/>
  <c r="Q18" i="2"/>
  <c r="Q19" i="2"/>
  <c r="V19" i="2" s="1"/>
  <c r="Q20" i="2"/>
  <c r="V20" i="2" s="1"/>
  <c r="Q21" i="2"/>
  <c r="V21" i="2" s="1"/>
  <c r="R15" i="2"/>
  <c r="R22" i="2" s="1"/>
  <c r="Q15" i="2"/>
  <c r="Q22" i="2" s="1"/>
  <c r="D9" i="2"/>
  <c r="Y21" i="2" s="1"/>
  <c r="D8" i="2"/>
  <c r="D7" i="2"/>
  <c r="D6" i="2"/>
  <c r="W18" i="2" s="1"/>
  <c r="D5" i="2"/>
  <c r="D4" i="2"/>
  <c r="Y16" i="2" s="1"/>
  <c r="D3" i="2"/>
  <c r="AU9" i="1"/>
  <c r="AU10" i="1"/>
  <c r="AT6" i="1"/>
  <c r="AS8" i="1"/>
  <c r="AT7" i="1"/>
  <c r="AT11" i="1"/>
  <c r="AS9" i="1"/>
  <c r="AS10" i="1"/>
  <c r="AL6" i="1"/>
  <c r="AL7" i="1"/>
  <c r="AL8" i="1"/>
  <c r="AL9" i="1"/>
  <c r="AL10" i="1"/>
  <c r="AL11" i="1"/>
  <c r="AK10" i="1"/>
  <c r="AK6" i="1"/>
  <c r="AK7" i="1"/>
  <c r="AK8" i="1"/>
  <c r="AK9" i="1"/>
  <c r="AK11" i="1"/>
  <c r="AK5" i="1"/>
  <c r="AJ7" i="1"/>
  <c r="AJ8" i="1"/>
  <c r="AJ9" i="1"/>
  <c r="AJ10" i="1"/>
  <c r="AJ11" i="1"/>
  <c r="AI7" i="1"/>
  <c r="AI8" i="1"/>
  <c r="AI9" i="1"/>
  <c r="AI10" i="1"/>
  <c r="AI6" i="1"/>
  <c r="AH7" i="1"/>
  <c r="AH8" i="1"/>
  <c r="AH9" i="1"/>
  <c r="AH10" i="1"/>
  <c r="AH6" i="1"/>
  <c r="AG7" i="1"/>
  <c r="AG8" i="1"/>
  <c r="AG9" i="1"/>
  <c r="AG10" i="1"/>
  <c r="AG6" i="1"/>
  <c r="AF7" i="1"/>
  <c r="AF8" i="1"/>
  <c r="AF9" i="1"/>
  <c r="AF10" i="1"/>
  <c r="AF6" i="1"/>
  <c r="AE6" i="1"/>
  <c r="AE7" i="1"/>
  <c r="AE8" i="1"/>
  <c r="AE9" i="1"/>
  <c r="AE10" i="1"/>
  <c r="AD6" i="1"/>
  <c r="AD7" i="1"/>
  <c r="AD8" i="1"/>
  <c r="AD11" i="1"/>
  <c r="AD5" i="1"/>
  <c r="AC6" i="1"/>
  <c r="AC7" i="1"/>
  <c r="AC8" i="1"/>
  <c r="AC11" i="1"/>
  <c r="AC5" i="1"/>
  <c r="AB6" i="1"/>
  <c r="AB7" i="1"/>
  <c r="AB8" i="1"/>
  <c r="AB11" i="1"/>
  <c r="AB5" i="1"/>
  <c r="AA6" i="1"/>
  <c r="AA7" i="1"/>
  <c r="AA8" i="1"/>
  <c r="AA11" i="1"/>
  <c r="AA5" i="1"/>
  <c r="Z11" i="1"/>
  <c r="Z6" i="1"/>
  <c r="Z7" i="1"/>
  <c r="Z8" i="1"/>
  <c r="Z5" i="1"/>
  <c r="Y7" i="1"/>
  <c r="Y8" i="1"/>
  <c r="Y9" i="1"/>
  <c r="Y10" i="1"/>
  <c r="Y6" i="1"/>
  <c r="X7" i="1"/>
  <c r="X8" i="1"/>
  <c r="X9" i="1"/>
  <c r="X10" i="1"/>
  <c r="X6" i="1"/>
  <c r="W7" i="1"/>
  <c r="W8" i="1"/>
  <c r="W9" i="1"/>
  <c r="W10" i="1"/>
  <c r="W6" i="1"/>
  <c r="V9" i="1"/>
  <c r="V7" i="1"/>
  <c r="V8" i="1"/>
  <c r="V10" i="1"/>
  <c r="V6" i="1"/>
  <c r="U7" i="1"/>
  <c r="U8" i="1"/>
  <c r="U9" i="1"/>
  <c r="U10" i="1"/>
  <c r="U6" i="1"/>
  <c r="T7" i="1"/>
  <c r="T6" i="1"/>
  <c r="T8" i="1"/>
  <c r="T9" i="1"/>
  <c r="T10" i="1"/>
  <c r="R7" i="1"/>
  <c r="R8" i="1"/>
  <c r="R9" i="1"/>
  <c r="R10" i="1"/>
  <c r="R6" i="1"/>
  <c r="S6" i="1"/>
  <c r="S7" i="1"/>
  <c r="S8" i="1"/>
  <c r="S11" i="1"/>
  <c r="S5" i="1"/>
  <c r="AE20" i="2" l="1"/>
  <c r="AA21" i="2"/>
  <c r="AC21" i="2" s="1"/>
  <c r="AD20" i="2"/>
  <c r="Z22" i="2"/>
  <c r="AA16" i="2"/>
  <c r="AC16" i="2" s="1"/>
  <c r="Y22" i="2"/>
  <c r="AD19" i="2"/>
  <c r="AA20" i="2"/>
  <c r="AC20" i="2" s="1"/>
  <c r="AA18" i="2"/>
  <c r="AF18" i="2" s="1"/>
  <c r="AF20" i="2"/>
  <c r="AA19" i="2"/>
  <c r="AE19" i="2" s="1"/>
  <c r="AB19" i="2"/>
  <c r="AA17" i="2"/>
  <c r="AD17" i="2" s="1"/>
  <c r="AC17" i="2"/>
  <c r="Z21" i="2"/>
  <c r="X15" i="2"/>
  <c r="W15" i="2"/>
  <c r="V15" i="2"/>
  <c r="T22" i="2"/>
  <c r="AU6" i="1"/>
  <c r="AS7" i="1"/>
  <c r="AS6" i="1"/>
  <c r="AB17" i="2" l="1"/>
  <c r="AB16" i="2"/>
  <c r="AG16" i="2" s="1"/>
  <c r="AH16" i="2" s="1"/>
  <c r="AI16" i="2" s="1"/>
  <c r="AJ16" i="2" s="1"/>
  <c r="AE16" i="2"/>
  <c r="AB18" i="2"/>
  <c r="AC19" i="2"/>
  <c r="AD18" i="2"/>
  <c r="AB20" i="2"/>
  <c r="AG20" i="2" s="1"/>
  <c r="AH20" i="2" s="1"/>
  <c r="AI20" i="2" s="1"/>
  <c r="AJ20" i="2" s="1"/>
  <c r="AB21" i="2"/>
  <c r="AG21" i="2" s="1"/>
  <c r="AH21" i="2" s="1"/>
  <c r="AI21" i="2" s="1"/>
  <c r="AJ21" i="2" s="1"/>
  <c r="AD16" i="2"/>
  <c r="AC18" i="2"/>
  <c r="AE18" i="2"/>
  <c r="V22" i="2"/>
  <c r="AA15" i="2"/>
  <c r="AE21" i="2"/>
  <c r="AC15" i="2"/>
  <c r="W22" i="2"/>
  <c r="X22" i="2"/>
  <c r="AF17" i="2"/>
  <c r="AF21" i="2"/>
  <c r="AD21" i="2"/>
  <c r="AF16" i="2"/>
  <c r="AF19" i="2"/>
  <c r="AG19" i="2" s="1"/>
  <c r="AH19" i="2" s="1"/>
  <c r="AI19" i="2" s="1"/>
  <c r="AJ19" i="2" s="1"/>
  <c r="AE17" i="2"/>
  <c r="AA22" i="2" l="1"/>
  <c r="AF15" i="2"/>
  <c r="AE15" i="2"/>
  <c r="AB15" i="2"/>
  <c r="AG18" i="2"/>
  <c r="AH18" i="2" s="1"/>
  <c r="AI18" i="2" s="1"/>
  <c r="AJ18" i="2" s="1"/>
  <c r="AG17" i="2"/>
  <c r="AH17" i="2" s="1"/>
  <c r="AI17" i="2" s="1"/>
  <c r="AJ17" i="2" s="1"/>
  <c r="AD15" i="2"/>
  <c r="AG15" i="2" l="1"/>
  <c r="AH15" i="2" s="1"/>
  <c r="AI15" i="2" l="1"/>
  <c r="AH22" i="2"/>
  <c r="AI22" i="2" l="1"/>
  <c r="AJ15" i="2"/>
  <c r="AJ22" i="2" s="1"/>
</calcChain>
</file>

<file path=xl/sharedStrings.xml><?xml version="1.0" encoding="utf-8"?>
<sst xmlns="http://schemas.openxmlformats.org/spreadsheetml/2006/main" count="204" uniqueCount="25">
  <si>
    <t>Ομάδα 13</t>
  </si>
  <si>
    <t>Τμήμα Διατομής</t>
  </si>
  <si>
    <t>Ταχύτητα(m/s)</t>
  </si>
  <si>
    <t>-</t>
  </si>
  <si>
    <t>1η</t>
  </si>
  <si>
    <t>2η</t>
  </si>
  <si>
    <t>3η</t>
  </si>
  <si>
    <t>4η</t>
  </si>
  <si>
    <t>5η</t>
  </si>
  <si>
    <t>Για Βάθος Μέτρησης 0,2D</t>
  </si>
  <si>
    <t>Για Βάθος Μέτρησης 0,6D</t>
  </si>
  <si>
    <t>Για Βάθος Μέτρησης 0,8D</t>
  </si>
  <si>
    <t>Βάθος (D) (m)</t>
  </si>
  <si>
    <t>Πλάτος  (m)</t>
  </si>
  <si>
    <t>Επιφάνεια (m^2)</t>
  </si>
  <si>
    <t>Μέσος Όρος (χ)</t>
  </si>
  <si>
    <t>(Χi-x)^2</t>
  </si>
  <si>
    <t>Αθροισμα</t>
  </si>
  <si>
    <t>Τυπικό σφάλμα (σ)</t>
  </si>
  <si>
    <t>Τυπική απόκληση (s)</t>
  </si>
  <si>
    <t>Ποσοστιαίο σφάλμα</t>
  </si>
  <si>
    <t xml:space="preserve">Ταχύτητα ροής τμήματος (m/s) </t>
  </si>
  <si>
    <t>Επιμέρους παροχή τμήματος (m3/s)</t>
  </si>
  <si>
    <t>Μέση Τιμή(χ)</t>
  </si>
  <si>
    <t>Συνολικά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</si>
</sst>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00"/>
    <numFmt numFmtId="165" formatCode="0.000"/>
    <numFmt numFmtId="166" formatCode="0.000000"/>
    <numFmt numFmtId="167" formatCode="0.0000000"/>
    <numFmt numFmtId="168" formatCode="0.00000000"/>
    <numFmt numFmtId="169" formatCode="_-* #,##0.0000000_-;\-* #,##0.0000000_-;_-* &quot;-&quot;??_-;_-@_-"/>
  </numFmts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2"/>
      <color rgb="FF000000"/>
      <name val="Franklin Gothic Book"/>
      <family val="2"/>
      <charset val="161"/>
    </font>
    <font>
      <sz val="11"/>
      <name val="Calibri"/>
      <family val="2"/>
      <charset val="161"/>
      <scheme val="minor"/>
    </font>
    <font>
      <sz val="12"/>
      <name val="Franklin Gothic Book"/>
      <family val="2"/>
      <charset val="161"/>
    </font>
    <font>
      <sz val="11"/>
      <color rgb="FF7030A0"/>
      <name val="Calibri"/>
      <family val="2"/>
      <charset val="161"/>
      <scheme val="minor"/>
    </font>
    <font>
      <sz val="12"/>
      <color rgb="FF7030A0"/>
      <name val="Franklin Gothic Book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1C5DE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2" fontId="0" fillId="0" borderId="2" xfId="0" applyNumberFormat="1" applyBorder="1"/>
    <xf numFmtId="2" fontId="3" fillId="0" borderId="1" xfId="0" applyNumberFormat="1" applyFont="1" applyBorder="1" applyAlignment="1">
      <alignment horizontal="center" vertical="center" wrapText="1" readingOrder="1"/>
    </xf>
    <xf numFmtId="2" fontId="3" fillId="0" borderId="0" xfId="0" applyNumberFormat="1" applyFont="1" applyAlignment="1">
      <alignment horizontal="center" vertical="center" wrapText="1" readingOrder="1"/>
    </xf>
    <xf numFmtId="164" fontId="0" fillId="0" borderId="0" xfId="0" applyNumberFormat="1"/>
    <xf numFmtId="165" fontId="0" fillId="0" borderId="0" xfId="0" applyNumberForma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2" xfId="0" applyNumberFormat="1" applyFont="1" applyBorder="1"/>
    <xf numFmtId="2" fontId="5" fillId="0" borderId="2" xfId="0" applyNumberFormat="1" applyFont="1" applyBorder="1" applyAlignment="1">
      <alignment horizontal="center" vertical="center" wrapText="1" readingOrder="1"/>
    </xf>
    <xf numFmtId="0" fontId="6" fillId="0" borderId="0" xfId="0" applyFont="1"/>
    <xf numFmtId="2" fontId="7" fillId="0" borderId="0" xfId="0" applyNumberFormat="1" applyFont="1" applyFill="1" applyBorder="1" applyAlignment="1">
      <alignment horizontal="center" vertical="center" wrapText="1" readingOrder="1"/>
    </xf>
    <xf numFmtId="2" fontId="6" fillId="0" borderId="0" xfId="0" applyNumberFormat="1" applyFont="1" applyAlignment="1">
      <alignment horizontal="center"/>
    </xf>
    <xf numFmtId="0" fontId="6" fillId="0" borderId="3" xfId="0" applyFont="1" applyBorder="1"/>
    <xf numFmtId="2" fontId="6" fillId="0" borderId="3" xfId="0" applyNumberFormat="1" applyFont="1" applyBorder="1" applyAlignment="1">
      <alignment horizontal="center"/>
    </xf>
    <xf numFmtId="0" fontId="0" fillId="0" borderId="0" xfId="0" applyBorder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6" fillId="0" borderId="0" xfId="0" applyNumberFormat="1" applyFont="1"/>
    <xf numFmtId="2" fontId="0" fillId="0" borderId="3" xfId="0" applyNumberFormat="1" applyBorder="1"/>
    <xf numFmtId="164" fontId="0" fillId="0" borderId="3" xfId="0" applyNumberFormat="1" applyBorder="1"/>
    <xf numFmtId="0" fontId="0" fillId="0" borderId="5" xfId="0" applyBorder="1"/>
    <xf numFmtId="0" fontId="0" fillId="0" borderId="6" xfId="0" applyBorder="1"/>
    <xf numFmtId="2" fontId="3" fillId="0" borderId="6" xfId="0" applyNumberFormat="1" applyFont="1" applyBorder="1" applyAlignment="1">
      <alignment horizontal="center" vertical="center" wrapText="1" readingOrder="1"/>
    </xf>
    <xf numFmtId="2" fontId="5" fillId="0" borderId="7" xfId="0" applyNumberFormat="1" applyFont="1" applyBorder="1" applyAlignment="1">
      <alignment horizontal="center" vertical="center" wrapText="1" readingOrder="1"/>
    </xf>
    <xf numFmtId="2" fontId="0" fillId="0" borderId="6" xfId="0" applyNumberFormat="1" applyBorder="1"/>
    <xf numFmtId="2" fontId="4" fillId="0" borderId="6" xfId="0" applyNumberFormat="1" applyFont="1" applyBorder="1"/>
    <xf numFmtId="2" fontId="3" fillId="0" borderId="7" xfId="0" applyNumberFormat="1" applyFont="1" applyBorder="1" applyAlignment="1">
      <alignment horizontal="center" vertical="center" wrapText="1" readingOrder="1"/>
    </xf>
    <xf numFmtId="2" fontId="6" fillId="0" borderId="6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6" fillId="0" borderId="6" xfId="0" applyNumberFormat="1" applyFont="1" applyBorder="1"/>
    <xf numFmtId="164" fontId="6" fillId="0" borderId="3" xfId="0" applyNumberFormat="1" applyFont="1" applyBorder="1" applyAlignment="1">
      <alignment horizontal="center"/>
    </xf>
    <xf numFmtId="166" fontId="0" fillId="0" borderId="3" xfId="0" applyNumberFormat="1" applyBorder="1"/>
    <xf numFmtId="0" fontId="0" fillId="6" borderId="0" xfId="0" applyFill="1" applyBorder="1" applyAlignment="1">
      <alignment vertical="center"/>
    </xf>
    <xf numFmtId="167" fontId="0" fillId="0" borderId="4" xfId="0" applyNumberFormat="1" applyBorder="1"/>
    <xf numFmtId="164" fontId="0" fillId="0" borderId="0" xfId="0" applyNumberFormat="1" applyBorder="1"/>
    <xf numFmtId="166" fontId="0" fillId="0" borderId="0" xfId="0" applyNumberFormat="1" applyBorder="1"/>
    <xf numFmtId="166" fontId="0" fillId="0" borderId="4" xfId="0" applyNumberFormat="1" applyBorder="1"/>
    <xf numFmtId="167" fontId="0" fillId="0" borderId="0" xfId="0" applyNumberFormat="1" applyBorder="1"/>
    <xf numFmtId="2" fontId="0" fillId="0" borderId="9" xfId="0" applyNumberFormat="1" applyBorder="1"/>
    <xf numFmtId="164" fontId="0" fillId="0" borderId="6" xfId="0" applyNumberFormat="1" applyBorder="1"/>
    <xf numFmtId="2" fontId="0" fillId="0" borderId="8" xfId="0" applyNumberFormat="1" applyBorder="1"/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167" fontId="0" fillId="0" borderId="9" xfId="0" applyNumberFormat="1" applyBorder="1"/>
    <xf numFmtId="166" fontId="0" fillId="0" borderId="6" xfId="0" applyNumberFormat="1" applyBorder="1"/>
    <xf numFmtId="166" fontId="0" fillId="0" borderId="8" xfId="0" applyNumberFormat="1" applyBorder="1"/>
    <xf numFmtId="0" fontId="0" fillId="0" borderId="10" xfId="0" applyBorder="1"/>
    <xf numFmtId="1" fontId="0" fillId="0" borderId="0" xfId="0" applyNumberFormat="1"/>
    <xf numFmtId="9" fontId="0" fillId="0" borderId="0" xfId="2" applyFont="1"/>
    <xf numFmtId="2" fontId="0" fillId="0" borderId="0" xfId="0" applyNumberFormat="1" applyFill="1" applyBorder="1"/>
    <xf numFmtId="2" fontId="0" fillId="0" borderId="3" xfId="0" applyNumberFormat="1" applyFill="1" applyBorder="1"/>
    <xf numFmtId="169" fontId="0" fillId="0" borderId="0" xfId="1" applyNumberFormat="1" applyFont="1"/>
    <xf numFmtId="169" fontId="0" fillId="0" borderId="16" xfId="0" applyNumberFormat="1" applyBorder="1"/>
    <xf numFmtId="2" fontId="2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6" fillId="0" borderId="3" xfId="0" applyFont="1" applyBorder="1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9" borderId="0" xfId="0" applyFill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10" borderId="0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10" fontId="2" fillId="0" borderId="0" xfId="2" applyNumberFormat="1" applyFont="1"/>
    <xf numFmtId="0" fontId="0" fillId="6" borderId="4" xfId="0" applyFill="1" applyBorder="1" applyAlignment="1">
      <alignment horizontal="center" vertical="center"/>
    </xf>
    <xf numFmtId="0" fontId="0" fillId="0" borderId="0" xfId="0" applyAlignment="1"/>
  </cellXfs>
  <cellStyles count="3">
    <cellStyle name="Κανονικό" xfId="0" builtinId="0"/>
    <cellStyle name="Κόμμα" xfId="1" builtinId="3"/>
    <cellStyle name="Ποσοστό" xfId="2" builtinId="5"/>
  </cellStyles>
  <dxfs count="0"/>
  <tableStyles count="0" defaultTableStyle="TableStyleMedium2" defaultPivotStyle="PivotStyleLight16"/>
  <colors>
    <mruColors>
      <color rgb="FFE1C5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C911-C7CB-4010-B04A-6F2CEEEB6735}">
  <dimension ref="A1:AU23"/>
  <sheetViews>
    <sheetView topLeftCell="AM1" workbookViewId="0">
      <selection activeCell="R3" sqref="R3:T11"/>
    </sheetView>
  </sheetViews>
  <sheetFormatPr defaultRowHeight="14.4" x14ac:dyDescent="0.3"/>
  <cols>
    <col min="1" max="1" width="17.5546875" customWidth="1"/>
    <col min="2" max="2" width="16.88671875" customWidth="1"/>
    <col min="3" max="3" width="15" customWidth="1"/>
    <col min="4" max="4" width="14.88671875" customWidth="1"/>
    <col min="18" max="18" width="23.5546875" customWidth="1"/>
    <col min="19" max="19" width="23.44140625" customWidth="1"/>
    <col min="20" max="20" width="22" customWidth="1"/>
    <col min="21" max="21" width="18.77734375" customWidth="1"/>
    <col min="22" max="22" width="17.5546875" customWidth="1"/>
    <col min="23" max="23" width="15.5546875" customWidth="1"/>
    <col min="24" max="24" width="15.109375" customWidth="1"/>
    <col min="25" max="25" width="11.44140625" customWidth="1"/>
    <col min="26" max="26" width="13" customWidth="1"/>
    <col min="32" max="32" width="12.44140625" bestFit="1" customWidth="1"/>
    <col min="36" max="36" width="23.109375" customWidth="1"/>
    <col min="37" max="37" width="32.33203125" customWidth="1"/>
    <col min="38" max="38" width="24.44140625" customWidth="1"/>
    <col min="39" max="39" width="22.21875" customWidth="1"/>
    <col min="40" max="40" width="22.44140625" customWidth="1"/>
    <col min="41" max="41" width="24.88671875" customWidth="1"/>
    <col min="42" max="42" width="22.77734375" customWidth="1"/>
    <col min="43" max="43" width="21.6640625" customWidth="1"/>
    <col min="44" max="44" width="21.5546875" customWidth="1"/>
    <col min="45" max="45" width="21.6640625" customWidth="1"/>
    <col min="46" max="46" width="22.88671875" customWidth="1"/>
    <col min="47" max="47" width="26" customWidth="1"/>
  </cols>
  <sheetData>
    <row r="1" spans="1:47" ht="15.6" thickTop="1" thickBot="1" x14ac:dyDescent="0.35"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56"/>
      <c r="AK1" s="56"/>
      <c r="AL1" s="56"/>
    </row>
    <row r="2" spans="1:47" ht="15.6" thickTop="1" thickBot="1" x14ac:dyDescent="0.35">
      <c r="D2" s="64" t="s">
        <v>2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U2" s="78" t="s">
        <v>16</v>
      </c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69" t="s">
        <v>17</v>
      </c>
      <c r="AK2" s="70"/>
      <c r="AL2" s="71"/>
      <c r="AM2" s="82" t="s">
        <v>19</v>
      </c>
      <c r="AN2" s="83"/>
      <c r="AO2" s="83"/>
      <c r="AP2" s="84" t="s">
        <v>18</v>
      </c>
      <c r="AQ2" s="85"/>
      <c r="AR2" s="85"/>
      <c r="AS2" s="81" t="s">
        <v>20</v>
      </c>
      <c r="AT2" s="81"/>
      <c r="AU2" s="81"/>
    </row>
    <row r="3" spans="1:47" ht="15" thickTop="1" x14ac:dyDescent="0.3">
      <c r="A3" s="64" t="s">
        <v>0</v>
      </c>
      <c r="B3" s="65" t="s">
        <v>1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4</v>
      </c>
      <c r="N3" s="2" t="s">
        <v>5</v>
      </c>
      <c r="O3" s="2" t="s">
        <v>6</v>
      </c>
      <c r="P3" s="2" t="s">
        <v>7</v>
      </c>
      <c r="Q3" s="2" t="s">
        <v>8</v>
      </c>
      <c r="R3" s="72" t="s">
        <v>15</v>
      </c>
      <c r="S3" s="72"/>
      <c r="T3" s="72"/>
      <c r="U3" s="2" t="s">
        <v>4</v>
      </c>
      <c r="V3" s="2" t="s">
        <v>5</v>
      </c>
      <c r="W3" s="2" t="s">
        <v>6</v>
      </c>
      <c r="X3" s="2" t="s">
        <v>7</v>
      </c>
      <c r="Y3" s="52" t="s">
        <v>8</v>
      </c>
      <c r="Z3" s="2" t="s">
        <v>4</v>
      </c>
      <c r="AA3" s="2" t="s">
        <v>5</v>
      </c>
      <c r="AB3" s="2" t="s">
        <v>6</v>
      </c>
      <c r="AC3" s="2" t="s">
        <v>7</v>
      </c>
      <c r="AD3" s="52" t="s">
        <v>8</v>
      </c>
      <c r="AE3" s="51" t="s">
        <v>4</v>
      </c>
      <c r="AF3" s="51" t="s">
        <v>5</v>
      </c>
      <c r="AG3" s="51" t="s">
        <v>6</v>
      </c>
      <c r="AH3" s="51" t="s">
        <v>7</v>
      </c>
      <c r="AI3" s="51" t="s">
        <v>8</v>
      </c>
      <c r="AJ3" s="79" t="s">
        <v>9</v>
      </c>
      <c r="AK3" s="67" t="s">
        <v>10</v>
      </c>
      <c r="AL3" s="67" t="s">
        <v>11</v>
      </c>
      <c r="AM3" s="79" t="s">
        <v>9</v>
      </c>
      <c r="AN3" s="67" t="s">
        <v>10</v>
      </c>
      <c r="AO3" s="67" t="s">
        <v>11</v>
      </c>
      <c r="AP3" s="79" t="s">
        <v>9</v>
      </c>
      <c r="AQ3" s="67" t="s">
        <v>10</v>
      </c>
      <c r="AR3" s="67" t="s">
        <v>11</v>
      </c>
      <c r="AS3" s="79" t="s">
        <v>9</v>
      </c>
      <c r="AT3" s="67" t="s">
        <v>10</v>
      </c>
      <c r="AU3" s="67" t="s">
        <v>11</v>
      </c>
    </row>
    <row r="4" spans="1:47" x14ac:dyDescent="0.3">
      <c r="A4" s="64"/>
      <c r="B4" s="65"/>
      <c r="C4" s="66" t="s">
        <v>9</v>
      </c>
      <c r="D4" s="66"/>
      <c r="E4" s="66"/>
      <c r="F4" s="66"/>
      <c r="G4" s="66"/>
      <c r="H4" s="75" t="s">
        <v>10</v>
      </c>
      <c r="I4" s="75"/>
      <c r="J4" s="75"/>
      <c r="K4" s="75"/>
      <c r="L4" s="75"/>
      <c r="M4" s="76" t="s">
        <v>11</v>
      </c>
      <c r="N4" s="76"/>
      <c r="O4" s="76"/>
      <c r="P4" s="76"/>
      <c r="Q4" s="76"/>
      <c r="R4" s="15" t="s">
        <v>9</v>
      </c>
      <c r="S4" s="15" t="s">
        <v>10</v>
      </c>
      <c r="T4" s="18" t="s">
        <v>11</v>
      </c>
      <c r="U4" s="73" t="s">
        <v>9</v>
      </c>
      <c r="V4" s="74"/>
      <c r="W4" s="74"/>
      <c r="X4" s="74"/>
      <c r="Y4" s="74"/>
      <c r="Z4" s="73" t="s">
        <v>10</v>
      </c>
      <c r="AA4" s="74"/>
      <c r="AB4" s="74"/>
      <c r="AC4" s="74"/>
      <c r="AD4" s="74"/>
      <c r="AE4" s="73" t="s">
        <v>11</v>
      </c>
      <c r="AF4" s="74"/>
      <c r="AG4" s="74"/>
      <c r="AH4" s="74"/>
      <c r="AI4" s="77"/>
      <c r="AJ4" s="80"/>
      <c r="AK4" s="68"/>
      <c r="AL4" s="68"/>
      <c r="AM4" s="80"/>
      <c r="AN4" s="68"/>
      <c r="AO4" s="68"/>
      <c r="AP4" s="80"/>
      <c r="AQ4" s="68"/>
      <c r="AR4" s="68"/>
      <c r="AS4" s="80"/>
      <c r="AT4" s="68"/>
      <c r="AU4" s="68"/>
    </row>
    <row r="5" spans="1:47" ht="16.2" x14ac:dyDescent="0.3">
      <c r="A5" s="64"/>
      <c r="B5">
        <v>1</v>
      </c>
      <c r="C5" s="1" t="s">
        <v>3</v>
      </c>
      <c r="D5" s="1" t="s">
        <v>3</v>
      </c>
      <c r="E5" s="1" t="s">
        <v>3</v>
      </c>
      <c r="F5" s="1" t="s">
        <v>3</v>
      </c>
      <c r="G5" s="11" t="s">
        <v>3</v>
      </c>
      <c r="H5" s="5">
        <v>0.66</v>
      </c>
      <c r="I5" s="3">
        <v>0.64</v>
      </c>
      <c r="J5" s="3">
        <v>0.74</v>
      </c>
      <c r="K5" s="3">
        <v>0.65</v>
      </c>
      <c r="L5" s="13">
        <v>0.65</v>
      </c>
      <c r="M5" s="7" t="s">
        <v>3</v>
      </c>
      <c r="N5" s="8" t="s">
        <v>3</v>
      </c>
      <c r="O5" s="8" t="s">
        <v>3</v>
      </c>
      <c r="P5" s="8" t="s">
        <v>3</v>
      </c>
      <c r="Q5" s="14" t="s">
        <v>3</v>
      </c>
      <c r="R5" s="16" t="s">
        <v>3</v>
      </c>
      <c r="S5" s="17">
        <f>AVERAGE(H5:L5)</f>
        <v>0.66799999999999993</v>
      </c>
      <c r="T5" s="19" t="s">
        <v>3</v>
      </c>
      <c r="U5" s="1" t="s">
        <v>3</v>
      </c>
      <c r="V5" s="1" t="s">
        <v>3</v>
      </c>
      <c r="W5" s="1" t="s">
        <v>3</v>
      </c>
      <c r="X5" s="1" t="s">
        <v>3</v>
      </c>
      <c r="Y5" s="18" t="s">
        <v>3</v>
      </c>
      <c r="Z5" s="22">
        <f>(H5-S5)^2</f>
        <v>6.3999999999998344E-5</v>
      </c>
      <c r="AA5" s="9">
        <f>(I5-S5)^2</f>
        <v>7.839999999999952E-4</v>
      </c>
      <c r="AB5" s="9">
        <f>(J5-S5)^2</f>
        <v>5.1840000000000089E-3</v>
      </c>
      <c r="AC5" s="21">
        <f>(K5-S5)^2</f>
        <v>3.239999999999966E-4</v>
      </c>
      <c r="AD5" s="41">
        <f>(L5-S5)^2</f>
        <v>3.239999999999966E-4</v>
      </c>
      <c r="AE5" s="43" t="s">
        <v>3</v>
      </c>
      <c r="AF5" s="44" t="s">
        <v>3</v>
      </c>
      <c r="AG5" s="44" t="s">
        <v>3</v>
      </c>
      <c r="AH5" s="45" t="s">
        <v>3</v>
      </c>
      <c r="AI5" s="41" t="s">
        <v>3</v>
      </c>
      <c r="AJ5">
        <f>SUM(U5:Y5)</f>
        <v>0</v>
      </c>
      <c r="AK5" s="22">
        <f>SUM(Z5:AD5)</f>
        <v>6.679999999999995E-3</v>
      </c>
      <c r="AL5" s="57">
        <f>SUM(AE5:AI5)</f>
        <v>0</v>
      </c>
      <c r="AM5">
        <f>SQRT(AJ5/4)</f>
        <v>0</v>
      </c>
      <c r="AN5">
        <f>SQRT(AK5/4)</f>
        <v>4.0865633483405085E-2</v>
      </c>
      <c r="AO5">
        <f>SQRT(AL5/4)</f>
        <v>0</v>
      </c>
      <c r="AP5">
        <f>AM5/(SQRT(5))</f>
        <v>0</v>
      </c>
      <c r="AQ5">
        <f>(AN5/SQRT(5))</f>
        <v>1.8275666882497058E-2</v>
      </c>
      <c r="AR5">
        <f>(AO5/SQRT(5))</f>
        <v>0</v>
      </c>
      <c r="AS5" s="58">
        <v>0</v>
      </c>
      <c r="AT5" s="58">
        <f>AQ5/S5</f>
        <v>2.735878275822913E-2</v>
      </c>
      <c r="AU5">
        <v>0</v>
      </c>
    </row>
    <row r="6" spans="1:47" x14ac:dyDescent="0.3">
      <c r="A6" s="64"/>
      <c r="B6">
        <v>2</v>
      </c>
      <c r="C6" s="4">
        <v>0.95</v>
      </c>
      <c r="D6" s="4">
        <v>0.87</v>
      </c>
      <c r="E6" s="4">
        <v>0.84</v>
      </c>
      <c r="F6" s="4">
        <v>0.9</v>
      </c>
      <c r="G6" s="12">
        <v>0.94</v>
      </c>
      <c r="H6" s="5">
        <v>0.67999999999999994</v>
      </c>
      <c r="I6" s="3">
        <v>0.66</v>
      </c>
      <c r="J6" s="3">
        <v>0.74</v>
      </c>
      <c r="K6" s="3">
        <v>0.7</v>
      </c>
      <c r="L6" s="13">
        <v>0.66</v>
      </c>
      <c r="M6" s="5">
        <v>0.48</v>
      </c>
      <c r="N6" s="3">
        <v>0.48</v>
      </c>
      <c r="O6" s="3">
        <v>0.44</v>
      </c>
      <c r="P6" s="3">
        <v>0.44</v>
      </c>
      <c r="Q6" s="6">
        <v>0.47</v>
      </c>
      <c r="R6" s="17">
        <f>AVERAGE(C6:G6)</f>
        <v>0.9</v>
      </c>
      <c r="S6" s="17">
        <f>AVERAGE(H6:L6)</f>
        <v>0.68800000000000006</v>
      </c>
      <c r="T6" s="19">
        <f t="shared" ref="T6:T10" si="0">AVERAGE(M6:Q6)</f>
        <v>0.46199999999999991</v>
      </c>
      <c r="U6" s="25">
        <f>(C6-R6)^2</f>
        <v>2.4999999999999935E-3</v>
      </c>
      <c r="V6" s="25">
        <f>(D6-R6)^2</f>
        <v>9.000000000000016E-4</v>
      </c>
      <c r="W6" s="26">
        <f>(E6-R6)^2</f>
        <v>3.6000000000000064E-3</v>
      </c>
      <c r="X6" s="10">
        <f>(F6-R6)^2</f>
        <v>0</v>
      </c>
      <c r="Y6" s="40">
        <f>(G6-R6)^2</f>
        <v>1.599999999999994E-3</v>
      </c>
      <c r="Z6" s="22">
        <f t="shared" ref="Z6:Z8" si="1">(H6-S6)^2</f>
        <v>6.4000000000001894E-5</v>
      </c>
      <c r="AA6" s="9">
        <f t="shared" ref="AA6:AA11" si="2">(I6-S6)^2</f>
        <v>7.8400000000000138E-4</v>
      </c>
      <c r="AB6" s="9">
        <f t="shared" ref="AB6:AB11" si="3">(J6-S6)^2</f>
        <v>2.7039999999999933E-3</v>
      </c>
      <c r="AC6" s="21">
        <f t="shared" ref="AC6:AC11" si="4">(K6-S6)^2</f>
        <v>1.4399999999999759E-4</v>
      </c>
      <c r="AD6" s="41">
        <f t="shared" ref="AD6:AD11" si="5">(L6-S6)^2</f>
        <v>7.8400000000000138E-4</v>
      </c>
      <c r="AE6" s="46">
        <f>(M6-T6)^2</f>
        <v>3.2400000000000256E-4</v>
      </c>
      <c r="AF6" s="47">
        <f>(N6-T6)^2</f>
        <v>3.2400000000000256E-4</v>
      </c>
      <c r="AG6" s="44">
        <f>(O6-T6)^2</f>
        <v>4.8399999999999599E-4</v>
      </c>
      <c r="AH6" s="45">
        <f>(P6-T6)^2</f>
        <v>4.8399999999999599E-4</v>
      </c>
      <c r="AI6" s="41">
        <f>(Q6-T6)^2</f>
        <v>6.4000000000001E-5</v>
      </c>
      <c r="AJ6" s="21">
        <f>SUM(U6:Y6)</f>
        <v>8.5999999999999948E-3</v>
      </c>
      <c r="AK6" s="22">
        <f t="shared" ref="AK6:AK11" si="6">SUM(Z6:AD6)</f>
        <v>4.4799999999999953E-3</v>
      </c>
      <c r="AL6" s="22">
        <f t="shared" ref="AL6:AL11" si="7">SUM(AE6:AI6)</f>
        <v>1.6799999999999979E-3</v>
      </c>
      <c r="AM6">
        <f t="shared" ref="AM6:AM11" si="8">SQRT(AJ6/4)</f>
        <v>4.6368092477478508E-2</v>
      </c>
      <c r="AN6">
        <f t="shared" ref="AN6:AN11" si="9">SQRT(AK6/4)</f>
        <v>3.3466401061363005E-2</v>
      </c>
      <c r="AO6">
        <f t="shared" ref="AO6:AO11" si="10">SQRT(AL6/4)</f>
        <v>2.0493901531919184E-2</v>
      </c>
      <c r="AP6">
        <f t="shared" ref="AP6:AP11" si="11">AM6/(SQRT(5))</f>
        <v>2.0736441353327716E-2</v>
      </c>
      <c r="AQ6">
        <f t="shared" ref="AQ6:AQ11" si="12">(AN6/SQRT(5))</f>
        <v>1.4966629547095758E-2</v>
      </c>
      <c r="AR6">
        <f t="shared" ref="AR6:AR11" si="13">(AO6/SQRT(5))</f>
        <v>9.165151389911674E-3</v>
      </c>
      <c r="AS6" s="58">
        <f t="shared" ref="AS6:AS10" si="14">AP6/R6</f>
        <v>2.3040490392586349E-2</v>
      </c>
      <c r="AT6" s="58">
        <f t="shared" ref="AT6:AT11" si="15">AQ6/S6</f>
        <v>2.1753822016127553E-2</v>
      </c>
      <c r="AU6">
        <f t="shared" ref="AU6:AU10" si="16">AR6/T6</f>
        <v>1.9837990021453842E-2</v>
      </c>
    </row>
    <row r="7" spans="1:47" x14ac:dyDescent="0.3">
      <c r="A7" s="64"/>
      <c r="B7">
        <v>3</v>
      </c>
      <c r="C7" s="4">
        <v>0.97</v>
      </c>
      <c r="D7" s="4">
        <v>0.94000000000000006</v>
      </c>
      <c r="E7" s="4">
        <v>0.91</v>
      </c>
      <c r="F7" s="4">
        <v>1</v>
      </c>
      <c r="G7" s="12">
        <v>0.99</v>
      </c>
      <c r="H7" s="5">
        <v>0.73</v>
      </c>
      <c r="I7" s="3">
        <v>0.73</v>
      </c>
      <c r="J7" s="3">
        <v>0.68</v>
      </c>
      <c r="K7" s="3">
        <v>0.71</v>
      </c>
      <c r="L7" s="13">
        <v>0.74</v>
      </c>
      <c r="M7" s="5">
        <v>0.5</v>
      </c>
      <c r="N7" s="3">
        <v>0.5</v>
      </c>
      <c r="O7" s="3">
        <v>0.52</v>
      </c>
      <c r="P7" s="3">
        <v>0.51</v>
      </c>
      <c r="Q7" s="6">
        <v>0.49</v>
      </c>
      <c r="R7" s="17">
        <f t="shared" ref="R7:R10" si="17">AVERAGE(C7:G7)</f>
        <v>0.96200000000000008</v>
      </c>
      <c r="S7" s="17">
        <f>AVERAGE(H7:L7)</f>
        <v>0.71799999999999997</v>
      </c>
      <c r="T7" s="19">
        <f>AVERAGE(M7:Q7)</f>
        <v>0.50400000000000011</v>
      </c>
      <c r="U7" s="25">
        <f t="shared" ref="U7:U10" si="18">(C7-R7)^2</f>
        <v>6.3999999999998344E-5</v>
      </c>
      <c r="V7" s="25">
        <f t="shared" ref="V7:V10" si="19">(D7-R7)^2</f>
        <v>4.8400000000000087E-4</v>
      </c>
      <c r="W7" s="26">
        <f t="shared" ref="W7:W10" si="20">(E7-R7)^2</f>
        <v>2.704000000000005E-3</v>
      </c>
      <c r="X7" s="21">
        <f t="shared" ref="X7:X10" si="21">(F7-R7)^2</f>
        <v>1.4439999999999941E-3</v>
      </c>
      <c r="Y7" s="28">
        <f t="shared" ref="Y7:Y10" si="22">(G7-R7)^2</f>
        <v>7.839999999999952E-4</v>
      </c>
      <c r="Z7" s="22">
        <f t="shared" si="1"/>
        <v>1.4400000000000025E-4</v>
      </c>
      <c r="AA7" s="9">
        <f t="shared" si="2"/>
        <v>1.4400000000000025E-4</v>
      </c>
      <c r="AB7" s="9">
        <f t="shared" si="3"/>
        <v>1.4439999999999941E-3</v>
      </c>
      <c r="AC7" s="21">
        <f t="shared" si="4"/>
        <v>6.4000000000000119E-5</v>
      </c>
      <c r="AD7" s="41">
        <f t="shared" si="5"/>
        <v>4.8400000000000087E-4</v>
      </c>
      <c r="AE7" s="46">
        <f t="shared" ref="AE7:AE10" si="23">(M7-T7)^2</f>
        <v>1.6000000000000917E-5</v>
      </c>
      <c r="AF7" s="47">
        <f t="shared" ref="AF7:AF10" si="24">(N7-T7)^2</f>
        <v>1.6000000000000917E-5</v>
      </c>
      <c r="AG7" s="44">
        <f t="shared" ref="AG7:AG10" si="25">(O7-T7)^2</f>
        <v>2.559999999999969E-4</v>
      </c>
      <c r="AH7" s="45">
        <f t="shared" ref="AH7:AH10" si="26">(P7-T7)^2</f>
        <v>3.5999999999998734E-5</v>
      </c>
      <c r="AI7" s="41">
        <f t="shared" ref="AI7:AI10" si="27">(Q7-T7)^2</f>
        <v>1.9600000000000346E-4</v>
      </c>
      <c r="AJ7" s="21">
        <f>SUM(U7:Y7)</f>
        <v>5.4799999999999936E-3</v>
      </c>
      <c r="AK7" s="22">
        <f t="shared" si="6"/>
        <v>2.2799999999999956E-3</v>
      </c>
      <c r="AL7" s="22">
        <f t="shared" si="7"/>
        <v>5.2000000000000093E-4</v>
      </c>
      <c r="AM7">
        <f t="shared" si="8"/>
        <v>3.7013511046643473E-2</v>
      </c>
      <c r="AN7">
        <f t="shared" si="9"/>
        <v>2.3874672772626622E-2</v>
      </c>
      <c r="AO7">
        <f t="shared" si="10"/>
        <v>1.1401754250991389E-2</v>
      </c>
      <c r="AP7">
        <f t="shared" si="11"/>
        <v>1.6552945357246839E-2</v>
      </c>
      <c r="AQ7">
        <f t="shared" si="12"/>
        <v>1.0677078252031302E-2</v>
      </c>
      <c r="AR7">
        <f t="shared" si="13"/>
        <v>5.0990195135927887E-3</v>
      </c>
      <c r="AS7" s="58">
        <f t="shared" si="14"/>
        <v>1.7206803905661993E-2</v>
      </c>
      <c r="AT7" s="58">
        <f t="shared" si="15"/>
        <v>1.4870582523720477E-2</v>
      </c>
      <c r="AU7">
        <f t="shared" si="16"/>
        <v>1.0117102209509499E-2</v>
      </c>
    </row>
    <row r="8" spans="1:47" x14ac:dyDescent="0.3">
      <c r="A8" s="64"/>
      <c r="B8">
        <v>4</v>
      </c>
      <c r="C8" s="4">
        <v>1.31</v>
      </c>
      <c r="D8" s="4">
        <v>1.31</v>
      </c>
      <c r="E8" s="4">
        <v>1.2000000000000002</v>
      </c>
      <c r="F8" s="4">
        <v>1.28</v>
      </c>
      <c r="G8" s="12">
        <v>1.2200000000000002</v>
      </c>
      <c r="H8" s="5">
        <v>0.75</v>
      </c>
      <c r="I8" s="3">
        <v>0.76</v>
      </c>
      <c r="J8" s="3">
        <v>0.69000000000000006</v>
      </c>
      <c r="K8" s="3">
        <v>0.76</v>
      </c>
      <c r="L8" s="13">
        <v>0.73</v>
      </c>
      <c r="M8" s="5">
        <v>0.42</v>
      </c>
      <c r="N8" s="3">
        <v>0.43</v>
      </c>
      <c r="O8" s="3">
        <v>0.47</v>
      </c>
      <c r="P8" s="3">
        <v>0.42</v>
      </c>
      <c r="Q8" s="6">
        <v>0.47</v>
      </c>
      <c r="R8" s="17">
        <f t="shared" si="17"/>
        <v>1.264</v>
      </c>
      <c r="S8" s="17">
        <f>AVERAGE(H8:L8)</f>
        <v>0.73799999999999999</v>
      </c>
      <c r="T8" s="19">
        <f t="shared" si="0"/>
        <v>0.442</v>
      </c>
      <c r="U8" s="25">
        <f t="shared" si="18"/>
        <v>2.1160000000000037E-3</v>
      </c>
      <c r="V8" s="25">
        <f t="shared" si="19"/>
        <v>2.1160000000000037E-3</v>
      </c>
      <c r="W8" s="26">
        <f t="shared" si="20"/>
        <v>4.095999999999979E-3</v>
      </c>
      <c r="X8" s="21">
        <f t="shared" si="21"/>
        <v>2.5600000000000048E-4</v>
      </c>
      <c r="Y8" s="28">
        <f t="shared" si="22"/>
        <v>1.935999999999984E-3</v>
      </c>
      <c r="Z8" s="22">
        <f t="shared" si="1"/>
        <v>1.4400000000000025E-4</v>
      </c>
      <c r="AA8" s="9">
        <f t="shared" si="2"/>
        <v>4.8400000000000087E-4</v>
      </c>
      <c r="AB8" s="9">
        <f t="shared" si="3"/>
        <v>2.3039999999999936E-3</v>
      </c>
      <c r="AC8" s="21">
        <f t="shared" si="4"/>
        <v>4.8400000000000087E-4</v>
      </c>
      <c r="AD8" s="41">
        <f t="shared" si="5"/>
        <v>6.4000000000000119E-5</v>
      </c>
      <c r="AE8" s="46">
        <f t="shared" si="23"/>
        <v>4.8400000000000087E-4</v>
      </c>
      <c r="AF8" s="47">
        <f t="shared" si="24"/>
        <v>1.4400000000000025E-4</v>
      </c>
      <c r="AG8" s="44">
        <f t="shared" si="25"/>
        <v>7.8399999999999824E-4</v>
      </c>
      <c r="AH8" s="45">
        <f t="shared" si="26"/>
        <v>4.8400000000000087E-4</v>
      </c>
      <c r="AI8" s="41">
        <f t="shared" si="27"/>
        <v>7.8399999999999824E-4</v>
      </c>
      <c r="AJ8" s="21">
        <f t="shared" ref="AJ8:AJ11" si="28">SUM(U8:Y8)</f>
        <v>1.0519999999999972E-2</v>
      </c>
      <c r="AK8" s="22">
        <f t="shared" si="6"/>
        <v>3.4799999999999957E-3</v>
      </c>
      <c r="AL8" s="22">
        <f t="shared" si="7"/>
        <v>2.6799999999999984E-3</v>
      </c>
      <c r="AM8">
        <f t="shared" si="8"/>
        <v>5.1283525619832272E-2</v>
      </c>
      <c r="AN8">
        <f t="shared" si="9"/>
        <v>2.9495762407505233E-2</v>
      </c>
      <c r="AO8">
        <f t="shared" si="10"/>
        <v>2.5884358211089562E-2</v>
      </c>
      <c r="AP8">
        <f t="shared" si="11"/>
        <v>2.2934689882359399E-2</v>
      </c>
      <c r="AQ8">
        <f t="shared" si="12"/>
        <v>1.319090595827291E-2</v>
      </c>
      <c r="AR8">
        <f t="shared" si="13"/>
        <v>1.1575836902790222E-2</v>
      </c>
      <c r="AS8" s="58">
        <f t="shared" si="14"/>
        <v>1.8144533134778006E-2</v>
      </c>
      <c r="AT8" s="58">
        <f t="shared" si="15"/>
        <v>1.7873856312022915E-2</v>
      </c>
      <c r="AU8">
        <f t="shared" si="16"/>
        <v>2.6189676250656609E-2</v>
      </c>
    </row>
    <row r="9" spans="1:47" ht="16.2" x14ac:dyDescent="0.3">
      <c r="A9" s="64"/>
      <c r="B9">
        <v>5</v>
      </c>
      <c r="C9" s="4">
        <v>1.1000000000000001</v>
      </c>
      <c r="D9" s="4">
        <v>1.01</v>
      </c>
      <c r="E9" s="4">
        <v>1.18</v>
      </c>
      <c r="F9" s="4">
        <v>1.22</v>
      </c>
      <c r="G9" s="12">
        <v>1.17</v>
      </c>
      <c r="H9" s="7" t="s">
        <v>3</v>
      </c>
      <c r="I9" s="8" t="s">
        <v>3</v>
      </c>
      <c r="J9" s="8" t="s">
        <v>3</v>
      </c>
      <c r="K9" s="8" t="s">
        <v>3</v>
      </c>
      <c r="L9" s="14" t="s">
        <v>3</v>
      </c>
      <c r="M9" s="5">
        <v>0.43</v>
      </c>
      <c r="N9" s="3">
        <v>0.42</v>
      </c>
      <c r="O9" s="3">
        <v>0.4</v>
      </c>
      <c r="P9" s="3">
        <v>0.43</v>
      </c>
      <c r="Q9" s="6">
        <v>0.39</v>
      </c>
      <c r="R9" s="17">
        <f t="shared" si="17"/>
        <v>1.1359999999999999</v>
      </c>
      <c r="S9" s="17" t="s">
        <v>3</v>
      </c>
      <c r="T9" s="19">
        <f t="shared" si="0"/>
        <v>0.41399999999999998</v>
      </c>
      <c r="U9" s="25">
        <f t="shared" si="18"/>
        <v>1.2959999999999864E-3</v>
      </c>
      <c r="V9" s="25">
        <f>(D9-R9)^2</f>
        <v>1.5875999999999973E-2</v>
      </c>
      <c r="W9" s="26">
        <f t="shared" si="20"/>
        <v>1.9360000000000035E-3</v>
      </c>
      <c r="X9" s="21">
        <f t="shared" si="21"/>
        <v>7.0560000000000128E-3</v>
      </c>
      <c r="Y9" s="28">
        <f t="shared" si="22"/>
        <v>1.1560000000000021E-3</v>
      </c>
      <c r="Z9" s="22" t="s">
        <v>3</v>
      </c>
      <c r="AA9" s="9" t="s">
        <v>3</v>
      </c>
      <c r="AB9" s="9" t="s">
        <v>3</v>
      </c>
      <c r="AC9" s="21" t="s">
        <v>3</v>
      </c>
      <c r="AD9" s="41" t="s">
        <v>3</v>
      </c>
      <c r="AE9" s="46">
        <f t="shared" si="23"/>
        <v>2.5600000000000048E-4</v>
      </c>
      <c r="AF9" s="47">
        <f t="shared" si="24"/>
        <v>3.6000000000000062E-5</v>
      </c>
      <c r="AG9" s="44">
        <f t="shared" si="25"/>
        <v>1.959999999999988E-4</v>
      </c>
      <c r="AH9" s="45">
        <f t="shared" si="26"/>
        <v>2.5600000000000048E-4</v>
      </c>
      <c r="AI9" s="41">
        <f t="shared" si="27"/>
        <v>5.7599999999999839E-4</v>
      </c>
      <c r="AJ9" s="21">
        <f t="shared" si="28"/>
        <v>2.7319999999999976E-2</v>
      </c>
      <c r="AK9" s="57">
        <f t="shared" si="6"/>
        <v>0</v>
      </c>
      <c r="AL9" s="22">
        <f t="shared" si="7"/>
        <v>1.3199999999999983E-3</v>
      </c>
      <c r="AM9">
        <f t="shared" si="8"/>
        <v>8.264381404557751E-2</v>
      </c>
      <c r="AN9">
        <f t="shared" si="9"/>
        <v>0</v>
      </c>
      <c r="AO9">
        <f t="shared" si="10"/>
        <v>1.8165902124584937E-2</v>
      </c>
      <c r="AP9">
        <f t="shared" si="11"/>
        <v>3.6959437225152644E-2</v>
      </c>
      <c r="AQ9">
        <f t="shared" si="12"/>
        <v>0</v>
      </c>
      <c r="AR9">
        <f t="shared" si="13"/>
        <v>8.124038404635955E-3</v>
      </c>
      <c r="AS9" s="58">
        <f t="shared" si="14"/>
        <v>3.2534715867211836E-2</v>
      </c>
      <c r="AT9" s="58">
        <v>0</v>
      </c>
      <c r="AU9">
        <f t="shared" si="16"/>
        <v>1.9623281170618252E-2</v>
      </c>
    </row>
    <row r="10" spans="1:47" ht="16.2" x14ac:dyDescent="0.3">
      <c r="A10" s="64"/>
      <c r="B10">
        <v>6</v>
      </c>
      <c r="C10" s="4">
        <v>0.96</v>
      </c>
      <c r="D10" s="4">
        <v>1.0900000000000001</v>
      </c>
      <c r="E10" s="4">
        <v>1.04</v>
      </c>
      <c r="F10" s="4">
        <v>0.94000000000000006</v>
      </c>
      <c r="G10" s="12">
        <v>1.02</v>
      </c>
      <c r="H10" s="7" t="s">
        <v>3</v>
      </c>
      <c r="I10" s="8" t="s">
        <v>3</v>
      </c>
      <c r="J10" s="8" t="s">
        <v>3</v>
      </c>
      <c r="K10" s="8" t="s">
        <v>3</v>
      </c>
      <c r="L10" s="14" t="s">
        <v>3</v>
      </c>
      <c r="M10" s="5">
        <v>0.34</v>
      </c>
      <c r="N10" s="3">
        <v>0.33</v>
      </c>
      <c r="O10" s="3">
        <v>0.38</v>
      </c>
      <c r="P10" s="3">
        <v>0.34</v>
      </c>
      <c r="Q10" s="6">
        <v>0.37</v>
      </c>
      <c r="R10" s="17">
        <f t="shared" si="17"/>
        <v>1.0100000000000002</v>
      </c>
      <c r="S10" s="17" t="s">
        <v>3</v>
      </c>
      <c r="T10" s="19">
        <f t="shared" si="0"/>
        <v>0.35200000000000004</v>
      </c>
      <c r="U10" s="25">
        <f t="shared" si="18"/>
        <v>2.5000000000000265E-3</v>
      </c>
      <c r="V10" s="25">
        <f t="shared" si="19"/>
        <v>6.399999999999976E-3</v>
      </c>
      <c r="W10" s="26">
        <f t="shared" si="20"/>
        <v>8.9999999999998827E-4</v>
      </c>
      <c r="X10" s="21">
        <f t="shared" si="21"/>
        <v>4.9000000000000241E-3</v>
      </c>
      <c r="Y10" s="28">
        <f t="shared" si="22"/>
        <v>9.9999999999995736E-5</v>
      </c>
      <c r="Z10" s="22" t="s">
        <v>3</v>
      </c>
      <c r="AA10" s="9" t="s">
        <v>3</v>
      </c>
      <c r="AB10" s="9" t="s">
        <v>3</v>
      </c>
      <c r="AC10" s="21" t="s">
        <v>3</v>
      </c>
      <c r="AD10" s="41" t="s">
        <v>3</v>
      </c>
      <c r="AE10" s="46">
        <f t="shared" si="23"/>
        <v>1.4400000000000025E-4</v>
      </c>
      <c r="AF10" s="47">
        <f t="shared" si="24"/>
        <v>4.8400000000000087E-4</v>
      </c>
      <c r="AG10" s="44">
        <f t="shared" si="25"/>
        <v>7.8399999999999824E-4</v>
      </c>
      <c r="AH10" s="45">
        <f t="shared" si="26"/>
        <v>1.4400000000000025E-4</v>
      </c>
      <c r="AI10" s="41">
        <f t="shared" si="27"/>
        <v>3.2399999999999855E-4</v>
      </c>
      <c r="AJ10" s="21">
        <f t="shared" si="28"/>
        <v>1.4800000000000009E-2</v>
      </c>
      <c r="AK10" s="57">
        <f>SUM(Z10:AD10)</f>
        <v>0</v>
      </c>
      <c r="AL10" s="22">
        <f t="shared" si="7"/>
        <v>1.8799999999999982E-3</v>
      </c>
      <c r="AM10">
        <f t="shared" si="8"/>
        <v>6.0827625302982219E-2</v>
      </c>
      <c r="AN10">
        <f t="shared" si="9"/>
        <v>0</v>
      </c>
      <c r="AO10">
        <f t="shared" si="10"/>
        <v>2.167948338867879E-2</v>
      </c>
      <c r="AP10">
        <f t="shared" si="11"/>
        <v>2.7202941017470894E-2</v>
      </c>
      <c r="AQ10">
        <f t="shared" si="12"/>
        <v>0</v>
      </c>
      <c r="AR10">
        <f t="shared" si="13"/>
        <v>9.6953597148326538E-3</v>
      </c>
      <c r="AS10" s="58">
        <f t="shared" si="14"/>
        <v>2.6933604967792957E-2</v>
      </c>
      <c r="AT10" s="58">
        <v>0</v>
      </c>
      <c r="AU10">
        <f t="shared" si="16"/>
        <v>2.7543635553501856E-2</v>
      </c>
    </row>
    <row r="11" spans="1:47" s="30" customFormat="1" ht="16.8" thickBot="1" x14ac:dyDescent="0.35">
      <c r="A11" s="64"/>
      <c r="B11" s="30">
        <v>7</v>
      </c>
      <c r="C11" s="31" t="s">
        <v>3</v>
      </c>
      <c r="D11" s="31" t="s">
        <v>3</v>
      </c>
      <c r="E11" s="31" t="s">
        <v>3</v>
      </c>
      <c r="F11" s="31" t="s">
        <v>3</v>
      </c>
      <c r="G11" s="32" t="s">
        <v>3</v>
      </c>
      <c r="H11" s="33">
        <v>0.71000000000000008</v>
      </c>
      <c r="I11" s="33">
        <v>0.81</v>
      </c>
      <c r="J11" s="33">
        <v>0.73</v>
      </c>
      <c r="K11" s="33">
        <v>0.74</v>
      </c>
      <c r="L11" s="34">
        <v>0.75</v>
      </c>
      <c r="M11" s="31" t="s">
        <v>3</v>
      </c>
      <c r="N11" s="31" t="s">
        <v>3</v>
      </c>
      <c r="O11" s="31" t="s">
        <v>3</v>
      </c>
      <c r="P11" s="31" t="s">
        <v>3</v>
      </c>
      <c r="Q11" s="35" t="s">
        <v>3</v>
      </c>
      <c r="R11" s="36" t="s">
        <v>3</v>
      </c>
      <c r="S11" s="36">
        <f t="shared" ref="S11" si="29">AVERAGE(H11:L11)</f>
        <v>0.748</v>
      </c>
      <c r="T11" s="37" t="s">
        <v>3</v>
      </c>
      <c r="U11" s="38" t="s">
        <v>3</v>
      </c>
      <c r="V11" s="38" t="s">
        <v>3</v>
      </c>
      <c r="W11" s="39" t="s">
        <v>3</v>
      </c>
      <c r="X11" s="30" t="s">
        <v>3</v>
      </c>
      <c r="Y11" s="29" t="s">
        <v>3</v>
      </c>
      <c r="Z11" s="53">
        <f>(H11-S11)^2</f>
        <v>1.4439999999999941E-3</v>
      </c>
      <c r="AA11" s="49">
        <f t="shared" si="2"/>
        <v>3.8440000000000067E-3</v>
      </c>
      <c r="AB11" s="49">
        <f t="shared" si="3"/>
        <v>3.2400000000000056E-4</v>
      </c>
      <c r="AC11" s="54">
        <f t="shared" si="4"/>
        <v>6.4000000000000119E-5</v>
      </c>
      <c r="AD11" s="55">
        <f t="shared" si="5"/>
        <v>4.0000000000000074E-6</v>
      </c>
      <c r="AE11" s="48" t="s">
        <v>3</v>
      </c>
      <c r="AF11" s="33" t="s">
        <v>3</v>
      </c>
      <c r="AG11" s="49" t="s">
        <v>3</v>
      </c>
      <c r="AH11" s="33" t="s">
        <v>3</v>
      </c>
      <c r="AI11" s="50" t="s">
        <v>3</v>
      </c>
      <c r="AJ11" s="57">
        <f t="shared" si="28"/>
        <v>0</v>
      </c>
      <c r="AK11" s="22">
        <f t="shared" si="6"/>
        <v>5.680000000000001E-3</v>
      </c>
      <c r="AL11" s="57">
        <f t="shared" si="7"/>
        <v>0</v>
      </c>
      <c r="AM11">
        <f t="shared" si="8"/>
        <v>0</v>
      </c>
      <c r="AN11">
        <f t="shared" si="9"/>
        <v>3.7682887362833546E-2</v>
      </c>
      <c r="AO11">
        <f t="shared" si="10"/>
        <v>0</v>
      </c>
      <c r="AP11">
        <f t="shared" si="11"/>
        <v>0</v>
      </c>
      <c r="AQ11">
        <f t="shared" si="12"/>
        <v>1.6852299546352718E-2</v>
      </c>
      <c r="AR11">
        <f t="shared" si="13"/>
        <v>0</v>
      </c>
      <c r="AS11" s="58">
        <v>0</v>
      </c>
      <c r="AT11" s="58">
        <f t="shared" si="15"/>
        <v>2.2529812227744275E-2</v>
      </c>
      <c r="AU11">
        <v>0</v>
      </c>
    </row>
    <row r="12" spans="1:47" ht="15" thickTop="1" x14ac:dyDescent="0.3">
      <c r="T12" s="20"/>
      <c r="U12" s="24"/>
      <c r="V12" s="4"/>
      <c r="Y12" s="20"/>
    </row>
    <row r="17" spans="13:21" x14ac:dyDescent="0.3">
      <c r="U17" s="23"/>
    </row>
    <row r="23" spans="13:21" x14ac:dyDescent="0.3">
      <c r="M23" s="3"/>
    </row>
  </sheetData>
  <mergeCells count="28">
    <mergeCell ref="R1:AI1"/>
    <mergeCell ref="AJ3:AJ4"/>
    <mergeCell ref="AK3:AK4"/>
    <mergeCell ref="AS2:AU2"/>
    <mergeCell ref="AS3:AS4"/>
    <mergeCell ref="AT3:AT4"/>
    <mergeCell ref="AU3:AU4"/>
    <mergeCell ref="AM2:AO2"/>
    <mergeCell ref="AM3:AM4"/>
    <mergeCell ref="AN3:AN4"/>
    <mergeCell ref="AO3:AO4"/>
    <mergeCell ref="AP2:AR2"/>
    <mergeCell ref="AP3:AP4"/>
    <mergeCell ref="AQ3:AQ4"/>
    <mergeCell ref="AR3:AR4"/>
    <mergeCell ref="A3:A11"/>
    <mergeCell ref="B3:B4"/>
    <mergeCell ref="C4:G4"/>
    <mergeCell ref="AL3:AL4"/>
    <mergeCell ref="AJ2:AL2"/>
    <mergeCell ref="R3:T3"/>
    <mergeCell ref="D2:Q2"/>
    <mergeCell ref="U4:Y4"/>
    <mergeCell ref="Z4:AD4"/>
    <mergeCell ref="H4:L4"/>
    <mergeCell ref="M4:Q4"/>
    <mergeCell ref="AE4:AI4"/>
    <mergeCell ref="U2:AI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A0FC-8457-4541-BE95-4951623649AB}">
  <dimension ref="A2:AK23"/>
  <sheetViews>
    <sheetView tabSelected="1" workbookViewId="0">
      <selection activeCell="A2" sqref="A2:D9"/>
    </sheetView>
  </sheetViews>
  <sheetFormatPr defaultRowHeight="14.4" x14ac:dyDescent="0.3"/>
  <cols>
    <col min="1" max="1" width="17.5546875" customWidth="1"/>
    <col min="2" max="2" width="14.33203125" customWidth="1"/>
    <col min="3" max="3" width="17.77734375" customWidth="1"/>
    <col min="4" max="4" width="14.88671875" customWidth="1"/>
    <col min="16" max="16" width="19.5546875" customWidth="1"/>
    <col min="17" max="17" width="15" customWidth="1"/>
    <col min="18" max="18" width="17.5546875" customWidth="1"/>
    <col min="19" max="19" width="14" customWidth="1"/>
    <col min="21" max="21" width="11.6640625" customWidth="1"/>
    <col min="22" max="22" width="9.77734375" customWidth="1"/>
    <col min="23" max="23" width="10.77734375" customWidth="1"/>
    <col min="27" max="27" width="16.109375" customWidth="1"/>
    <col min="28" max="28" width="13" customWidth="1"/>
    <col min="29" max="29" width="12.44140625" customWidth="1"/>
    <col min="30" max="30" width="13.33203125" customWidth="1"/>
    <col min="31" max="31" width="12.109375" customWidth="1"/>
    <col min="32" max="32" width="12.44140625" customWidth="1"/>
    <col min="33" max="33" width="10.77734375" bestFit="1" customWidth="1"/>
    <col min="34" max="34" width="23.5546875" customWidth="1"/>
    <col min="35" max="36" width="18.44140625" customWidth="1"/>
  </cols>
  <sheetData>
    <row r="2" spans="1:37" x14ac:dyDescent="0.3">
      <c r="A2" s="100" t="s">
        <v>1</v>
      </c>
      <c r="B2" t="s">
        <v>12</v>
      </c>
      <c r="C2" t="s">
        <v>13</v>
      </c>
      <c r="D2" t="s">
        <v>14</v>
      </c>
    </row>
    <row r="3" spans="1:37" x14ac:dyDescent="0.3">
      <c r="A3">
        <v>1</v>
      </c>
      <c r="B3">
        <v>1.32</v>
      </c>
      <c r="C3">
        <v>2.0299999999999998</v>
      </c>
      <c r="D3" s="3">
        <f t="shared" ref="D3:D9" si="0">B3*C3</f>
        <v>2.6795999999999998</v>
      </c>
    </row>
    <row r="4" spans="1:37" x14ac:dyDescent="0.3">
      <c r="A4">
        <v>2</v>
      </c>
      <c r="B4">
        <v>1.86</v>
      </c>
      <c r="C4">
        <v>1.02</v>
      </c>
      <c r="D4" s="3">
        <f t="shared" si="0"/>
        <v>1.8972000000000002</v>
      </c>
    </row>
    <row r="5" spans="1:37" x14ac:dyDescent="0.3">
      <c r="A5">
        <v>3</v>
      </c>
      <c r="B5">
        <v>2.1</v>
      </c>
      <c r="C5">
        <v>1.02</v>
      </c>
      <c r="D5" s="3">
        <f t="shared" si="0"/>
        <v>2.1420000000000003</v>
      </c>
    </row>
    <row r="6" spans="1:37" x14ac:dyDescent="0.3">
      <c r="A6">
        <v>4</v>
      </c>
      <c r="B6">
        <v>2.76</v>
      </c>
      <c r="C6">
        <v>1.05</v>
      </c>
      <c r="D6" s="3">
        <f t="shared" si="0"/>
        <v>2.8979999999999997</v>
      </c>
    </row>
    <row r="7" spans="1:37" x14ac:dyDescent="0.3">
      <c r="A7">
        <v>5</v>
      </c>
      <c r="B7">
        <v>1.3</v>
      </c>
      <c r="C7">
        <v>1.02</v>
      </c>
      <c r="D7" s="3">
        <f t="shared" si="0"/>
        <v>1.3260000000000001</v>
      </c>
    </row>
    <row r="8" spans="1:37" x14ac:dyDescent="0.3">
      <c r="A8">
        <v>6</v>
      </c>
      <c r="B8">
        <v>1.1599999999999999</v>
      </c>
      <c r="C8">
        <v>1.03</v>
      </c>
      <c r="D8" s="3">
        <f t="shared" si="0"/>
        <v>1.1947999999999999</v>
      </c>
    </row>
    <row r="9" spans="1:37" x14ac:dyDescent="0.3">
      <c r="A9">
        <v>7</v>
      </c>
      <c r="B9">
        <v>0.66</v>
      </c>
      <c r="C9">
        <v>2.06</v>
      </c>
      <c r="D9" s="3">
        <f t="shared" si="0"/>
        <v>1.3596000000000001</v>
      </c>
    </row>
    <row r="12" spans="1:37" x14ac:dyDescent="0.3">
      <c r="C12" s="64" t="s">
        <v>2</v>
      </c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86" t="s">
        <v>21</v>
      </c>
      <c r="R12" s="87"/>
      <c r="S12" s="87"/>
      <c r="T12" s="87"/>
      <c r="U12" s="87"/>
      <c r="V12" s="90" t="s">
        <v>22</v>
      </c>
      <c r="W12" s="90"/>
      <c r="X12" s="90"/>
      <c r="Y12" s="90"/>
      <c r="Z12" s="90"/>
      <c r="AA12" s="97" t="s">
        <v>23</v>
      </c>
      <c r="AB12" s="92" t="s">
        <v>16</v>
      </c>
      <c r="AC12" s="93"/>
      <c r="AD12" s="93"/>
      <c r="AE12" s="93"/>
      <c r="AF12" s="91"/>
      <c r="AG12" s="89" t="s">
        <v>17</v>
      </c>
      <c r="AH12" s="99" t="s">
        <v>19</v>
      </c>
      <c r="AI12" s="95" t="s">
        <v>18</v>
      </c>
      <c r="AJ12" s="96" t="s">
        <v>20</v>
      </c>
      <c r="AK12" s="42"/>
    </row>
    <row r="13" spans="1:37" x14ac:dyDescent="0.3">
      <c r="A13" s="65" t="s">
        <v>1</v>
      </c>
      <c r="B13" s="2" t="s">
        <v>4</v>
      </c>
      <c r="C13" s="2" t="s">
        <v>5</v>
      </c>
      <c r="D13" s="2" t="s">
        <v>6</v>
      </c>
      <c r="E13" s="2" t="s">
        <v>7</v>
      </c>
      <c r="F13" s="2" t="s">
        <v>8</v>
      </c>
      <c r="G13" s="2" t="s">
        <v>4</v>
      </c>
      <c r="H13" s="2" t="s">
        <v>5</v>
      </c>
      <c r="I13" s="2" t="s">
        <v>6</v>
      </c>
      <c r="J13" s="2" t="s">
        <v>7</v>
      </c>
      <c r="K13" s="2" t="s">
        <v>8</v>
      </c>
      <c r="L13" s="2" t="s">
        <v>4</v>
      </c>
      <c r="M13" s="2" t="s">
        <v>5</v>
      </c>
      <c r="N13" s="2" t="s">
        <v>6</v>
      </c>
      <c r="O13" s="2" t="s">
        <v>7</v>
      </c>
      <c r="P13" s="2" t="s">
        <v>8</v>
      </c>
      <c r="Q13" s="88"/>
      <c r="R13" s="87"/>
      <c r="S13" s="87"/>
      <c r="T13" s="87"/>
      <c r="U13" s="87"/>
      <c r="V13" s="90"/>
      <c r="W13" s="90"/>
      <c r="X13" s="90"/>
      <c r="Y13" s="90"/>
      <c r="Z13" s="90"/>
      <c r="AA13" s="97"/>
      <c r="AB13" s="92"/>
      <c r="AC13" s="93"/>
      <c r="AD13" s="93"/>
      <c r="AE13" s="93"/>
      <c r="AF13" s="91"/>
      <c r="AG13" s="89"/>
      <c r="AH13" s="99"/>
      <c r="AI13" s="95"/>
      <c r="AJ13" s="96"/>
      <c r="AK13" s="42"/>
    </row>
    <row r="14" spans="1:37" x14ac:dyDescent="0.3">
      <c r="A14" s="65"/>
      <c r="B14" s="66" t="s">
        <v>9</v>
      </c>
      <c r="C14" s="66"/>
      <c r="D14" s="66"/>
      <c r="E14" s="66"/>
      <c r="F14" s="66"/>
      <c r="G14" s="75" t="s">
        <v>10</v>
      </c>
      <c r="H14" s="75"/>
      <c r="I14" s="75"/>
      <c r="J14" s="75"/>
      <c r="K14" s="75"/>
      <c r="L14" s="76" t="s">
        <v>11</v>
      </c>
      <c r="M14" s="76"/>
      <c r="N14" s="76"/>
      <c r="O14" s="76"/>
      <c r="P14" s="76"/>
      <c r="Q14" s="2" t="s">
        <v>4</v>
      </c>
      <c r="R14" s="2" t="s">
        <v>5</v>
      </c>
      <c r="S14" s="2" t="s">
        <v>6</v>
      </c>
      <c r="T14" s="2" t="s">
        <v>7</v>
      </c>
      <c r="U14" s="52" t="s">
        <v>8</v>
      </c>
      <c r="V14" s="2" t="s">
        <v>4</v>
      </c>
      <c r="W14" s="2" t="s">
        <v>5</v>
      </c>
      <c r="X14" s="2" t="s">
        <v>6</v>
      </c>
      <c r="Y14" s="2" t="s">
        <v>7</v>
      </c>
      <c r="Z14" s="52" t="s">
        <v>8</v>
      </c>
      <c r="AA14" s="97"/>
      <c r="AB14" s="2" t="s">
        <v>4</v>
      </c>
      <c r="AC14" s="2" t="s">
        <v>5</v>
      </c>
      <c r="AD14" s="2" t="s">
        <v>6</v>
      </c>
      <c r="AE14" s="2" t="s">
        <v>7</v>
      </c>
      <c r="AF14" s="52" t="s">
        <v>8</v>
      </c>
      <c r="AG14" s="89"/>
      <c r="AH14" s="99"/>
      <c r="AI14" s="95"/>
      <c r="AJ14" s="96"/>
      <c r="AK14" s="52"/>
    </row>
    <row r="15" spans="1:37" ht="16.2" x14ac:dyDescent="0.3">
      <c r="A15">
        <v>1</v>
      </c>
      <c r="B15" s="1" t="s">
        <v>3</v>
      </c>
      <c r="C15" s="1" t="s">
        <v>3</v>
      </c>
      <c r="D15" s="1" t="s">
        <v>3</v>
      </c>
      <c r="E15" s="1" t="s">
        <v>3</v>
      </c>
      <c r="F15" s="11" t="s">
        <v>3</v>
      </c>
      <c r="G15" s="5">
        <v>0.66</v>
      </c>
      <c r="H15" s="3">
        <v>0.64</v>
      </c>
      <c r="I15" s="3">
        <v>0.74</v>
      </c>
      <c r="J15" s="3">
        <v>0.65</v>
      </c>
      <c r="K15" s="13">
        <v>0.65</v>
      </c>
      <c r="L15" s="7" t="s">
        <v>3</v>
      </c>
      <c r="M15" s="8" t="s">
        <v>3</v>
      </c>
      <c r="N15" s="8" t="s">
        <v>3</v>
      </c>
      <c r="O15" s="8" t="s">
        <v>3</v>
      </c>
      <c r="P15" s="14" t="s">
        <v>3</v>
      </c>
      <c r="Q15" s="3">
        <f>AVERAGE(B15,G15,L15)</f>
        <v>0.66</v>
      </c>
      <c r="R15" s="3">
        <f>AVERAGE(C15,H15,M15)</f>
        <v>0.64</v>
      </c>
      <c r="S15" s="3">
        <f>AVERAGE(D15,I15,N15)</f>
        <v>0.74</v>
      </c>
      <c r="T15" s="3">
        <f t="shared" ref="T15:U21" si="1">AVERAGE(E15,J15,O15)</f>
        <v>0.65</v>
      </c>
      <c r="U15" s="27">
        <f t="shared" si="1"/>
        <v>0.65</v>
      </c>
      <c r="V15" s="59">
        <f>Q15*D3</f>
        <v>1.7685359999999999</v>
      </c>
      <c r="W15" s="59">
        <f>R15*D3</f>
        <v>1.7149439999999998</v>
      </c>
      <c r="X15" s="59">
        <f>S15*D3</f>
        <v>1.9829039999999998</v>
      </c>
      <c r="Y15" s="59">
        <f>T15*D3</f>
        <v>1.7417399999999998</v>
      </c>
      <c r="Z15" s="60">
        <f>U15*D3</f>
        <v>1.7417399999999998</v>
      </c>
      <c r="AA15" s="27">
        <f>AVERAGE(V15:Z15)</f>
        <v>1.7899727999999999</v>
      </c>
      <c r="AB15" s="61">
        <f>(V15-AA15)^2</f>
        <v>4.5953639424000146E-4</v>
      </c>
      <c r="AC15" s="9">
        <f>(W15-AA15)^2</f>
        <v>5.6293208294400177E-3</v>
      </c>
      <c r="AD15" s="9">
        <f>(X15-AA15)^2</f>
        <v>3.7222447933439942E-2</v>
      </c>
      <c r="AE15" s="9">
        <f>(Y15-AA15)^2</f>
        <v>2.3264029958400072E-3</v>
      </c>
      <c r="AF15" s="28">
        <f>(Z15-AA15)^2</f>
        <v>2.3264029958400072E-3</v>
      </c>
      <c r="AG15" s="62">
        <f>SUM(AB15:AF15)</f>
        <v>4.7964111148799976E-2</v>
      </c>
      <c r="AH15">
        <f>SQRT(AG15/4)</f>
        <v>0.10950355148213228</v>
      </c>
      <c r="AI15">
        <f>AH15/SQRT(5)</f>
        <v>4.8971476978339125E-2</v>
      </c>
      <c r="AJ15" s="58">
        <f>AI15/AA15</f>
        <v>2.7358782758229134E-2</v>
      </c>
    </row>
    <row r="16" spans="1:37" x14ac:dyDescent="0.3">
      <c r="A16">
        <v>2</v>
      </c>
      <c r="B16" s="4">
        <v>0.95</v>
      </c>
      <c r="C16" s="4">
        <v>0.87</v>
      </c>
      <c r="D16" s="4">
        <v>0.84</v>
      </c>
      <c r="E16" s="4">
        <v>0.9</v>
      </c>
      <c r="F16" s="12">
        <v>0.94</v>
      </c>
      <c r="G16" s="5">
        <v>0.67999999999999994</v>
      </c>
      <c r="H16" s="3">
        <v>0.66</v>
      </c>
      <c r="I16" s="3">
        <v>0.74</v>
      </c>
      <c r="J16" s="3">
        <v>0.7</v>
      </c>
      <c r="K16" s="13">
        <v>0.66</v>
      </c>
      <c r="L16" s="5">
        <v>0.48</v>
      </c>
      <c r="M16" s="3">
        <v>0.48</v>
      </c>
      <c r="N16" s="3">
        <v>0.44</v>
      </c>
      <c r="O16" s="3">
        <v>0.44</v>
      </c>
      <c r="P16" s="6">
        <v>0.47</v>
      </c>
      <c r="Q16" s="3">
        <f>AVERAGE(B16,G16,L16)</f>
        <v>0.70333333333333325</v>
      </c>
      <c r="R16" s="3">
        <f t="shared" ref="R16:R21" si="2">AVERAGE(C16,H16,M16)</f>
        <v>0.66999999999999993</v>
      </c>
      <c r="S16" s="3">
        <f>AVERAGE(D16,I16,N16)</f>
        <v>0.67333333333333334</v>
      </c>
      <c r="T16" s="3">
        <f t="shared" si="1"/>
        <v>0.68</v>
      </c>
      <c r="U16" s="27">
        <f t="shared" si="1"/>
        <v>0.69000000000000006</v>
      </c>
      <c r="V16" s="59">
        <f t="shared" ref="V16:V21" si="3">Q16*D4</f>
        <v>1.3343640000000001</v>
      </c>
      <c r="W16" s="59">
        <f t="shared" ref="W16:W21" si="4">R16*D4</f>
        <v>1.2711239999999999</v>
      </c>
      <c r="X16" s="59">
        <f t="shared" ref="X16:X21" si="5">S16*D4</f>
        <v>1.2774480000000001</v>
      </c>
      <c r="Y16" s="59">
        <f t="shared" ref="Y16:Y21" si="6">T16*D4</f>
        <v>1.2900960000000001</v>
      </c>
      <c r="Z16" s="60">
        <f t="shared" ref="Z16:Z21" si="7">U16*D4</f>
        <v>1.3090680000000003</v>
      </c>
      <c r="AA16" s="27">
        <f t="shared" ref="AA16:AA21" si="8">AVERAGE(V16:Z16)</f>
        <v>1.2964200000000001</v>
      </c>
      <c r="AB16" s="61">
        <f t="shared" ref="AB16:AB21" si="9">(V16-AA16)^2</f>
        <v>1.4397471359999983E-3</v>
      </c>
      <c r="AC16" s="9">
        <f t="shared" ref="AC16:AC21" si="10">(W16-AA16)^2</f>
        <v>6.3988761600001045E-4</v>
      </c>
      <c r="AD16" s="9">
        <f t="shared" ref="AD16:AD21" si="11">(X16-AA16)^2</f>
        <v>3.5993678399999957E-4</v>
      </c>
      <c r="AE16" s="9">
        <f t="shared" ref="AE16:AE21" si="12">(Y16-AA16)^2</f>
        <v>3.9992975999999955E-5</v>
      </c>
      <c r="AF16" s="28">
        <f t="shared" ref="AF16:AF21" si="13">(Z16-AA16)^2</f>
        <v>1.5997190400000543E-4</v>
      </c>
      <c r="AG16" s="62">
        <f t="shared" ref="AG16:AG21" si="14">SUM(AB16:AF16)</f>
        <v>2.6395364160000136E-3</v>
      </c>
      <c r="AH16">
        <f t="shared" ref="AH16:AH21" si="15">SQRT(AG16/4)</f>
        <v>2.5688209435458971E-2</v>
      </c>
      <c r="AI16">
        <f t="shared" ref="AI16:AI21" si="16">AH16/SQRT(5)</f>
        <v>1.148811650358755E-2</v>
      </c>
      <c r="AJ16" s="58">
        <f t="shared" ref="AJ16:AJ21" si="17">AI16/AA16</f>
        <v>8.8614156705292633E-3</v>
      </c>
    </row>
    <row r="17" spans="1:36" x14ac:dyDescent="0.3">
      <c r="A17">
        <v>3</v>
      </c>
      <c r="B17" s="4">
        <v>0.97</v>
      </c>
      <c r="C17" s="4">
        <v>0.94000000000000006</v>
      </c>
      <c r="D17" s="4">
        <v>0.91</v>
      </c>
      <c r="E17" s="4">
        <v>1</v>
      </c>
      <c r="F17" s="12">
        <v>0.99</v>
      </c>
      <c r="G17" s="5">
        <v>0.73</v>
      </c>
      <c r="H17" s="3">
        <v>0.73</v>
      </c>
      <c r="I17" s="3">
        <v>0.68</v>
      </c>
      <c r="J17" s="3">
        <v>0.71</v>
      </c>
      <c r="K17" s="13">
        <v>0.74</v>
      </c>
      <c r="L17" s="5">
        <v>0.5</v>
      </c>
      <c r="M17" s="3">
        <v>0.5</v>
      </c>
      <c r="N17" s="3">
        <v>0.52</v>
      </c>
      <c r="O17" s="3">
        <v>0.51</v>
      </c>
      <c r="P17" s="6">
        <v>0.49</v>
      </c>
      <c r="Q17" s="3">
        <f t="shared" ref="Q17:Q21" si="18">AVERAGE(B17,G17,L17)</f>
        <v>0.73333333333333339</v>
      </c>
      <c r="R17" s="3">
        <f t="shared" si="2"/>
        <v>0.72333333333333327</v>
      </c>
      <c r="S17" s="3">
        <f t="shared" ref="S17:S21" si="19">AVERAGE(D17,I17,N17)</f>
        <v>0.70333333333333348</v>
      </c>
      <c r="T17" s="3">
        <f t="shared" si="1"/>
        <v>0.73999999999999988</v>
      </c>
      <c r="U17" s="27">
        <f t="shared" si="1"/>
        <v>0.73999999999999988</v>
      </c>
      <c r="V17" s="59">
        <f t="shared" si="3"/>
        <v>1.5708000000000004</v>
      </c>
      <c r="W17" s="59">
        <f t="shared" si="4"/>
        <v>1.5493800000000002</v>
      </c>
      <c r="X17" s="59">
        <f t="shared" si="5"/>
        <v>1.5065400000000007</v>
      </c>
      <c r="Y17" s="59">
        <f t="shared" si="6"/>
        <v>1.58508</v>
      </c>
      <c r="Z17" s="60">
        <f t="shared" si="7"/>
        <v>1.58508</v>
      </c>
      <c r="AA17" s="27">
        <f t="shared" si="8"/>
        <v>1.5593759999999999</v>
      </c>
      <c r="AB17" s="61">
        <f t="shared" si="9"/>
        <v>1.3050777600001246E-4</v>
      </c>
      <c r="AC17" s="9">
        <f t="shared" si="10"/>
        <v>9.9920015999993436E-5</v>
      </c>
      <c r="AD17" s="9">
        <f t="shared" si="11"/>
        <v>2.7916428959999171E-3</v>
      </c>
      <c r="AE17" s="9">
        <f t="shared" si="12"/>
        <v>6.606956160000088E-4</v>
      </c>
      <c r="AF17" s="28">
        <f t="shared" si="13"/>
        <v>6.606956160000088E-4</v>
      </c>
      <c r="AG17" s="62">
        <f t="shared" si="14"/>
        <v>4.3434619199999407E-3</v>
      </c>
      <c r="AH17">
        <f t="shared" si="15"/>
        <v>3.2952473048315889E-2</v>
      </c>
      <c r="AI17">
        <f t="shared" si="16"/>
        <v>1.4736793952552807E-2</v>
      </c>
      <c r="AJ17" s="58">
        <f t="shared" si="17"/>
        <v>9.4504429672848684E-3</v>
      </c>
    </row>
    <row r="18" spans="1:36" x14ac:dyDescent="0.3">
      <c r="A18">
        <v>4</v>
      </c>
      <c r="B18" s="4">
        <v>1.31</v>
      </c>
      <c r="C18" s="4">
        <v>1.31</v>
      </c>
      <c r="D18" s="4">
        <v>1.2000000000000002</v>
      </c>
      <c r="E18" s="4">
        <v>1.28</v>
      </c>
      <c r="F18" s="12">
        <v>1.2200000000000002</v>
      </c>
      <c r="G18" s="5">
        <v>0.75</v>
      </c>
      <c r="H18" s="3">
        <v>0.76</v>
      </c>
      <c r="I18" s="3">
        <v>0.69000000000000006</v>
      </c>
      <c r="J18" s="3">
        <v>0.76</v>
      </c>
      <c r="K18" s="13">
        <v>0.73</v>
      </c>
      <c r="L18" s="5">
        <v>0.42</v>
      </c>
      <c r="M18" s="3">
        <v>0.43</v>
      </c>
      <c r="N18" s="3">
        <v>0.47</v>
      </c>
      <c r="O18" s="3">
        <v>0.42</v>
      </c>
      <c r="P18" s="6">
        <v>0.47</v>
      </c>
      <c r="Q18" s="3">
        <f t="shared" si="18"/>
        <v>0.82666666666666666</v>
      </c>
      <c r="R18" s="3">
        <f t="shared" si="2"/>
        <v>0.83333333333333348</v>
      </c>
      <c r="S18" s="3">
        <f t="shared" si="19"/>
        <v>0.78666666666666674</v>
      </c>
      <c r="T18" s="3">
        <f t="shared" si="1"/>
        <v>0.82</v>
      </c>
      <c r="U18" s="27">
        <f t="shared" si="1"/>
        <v>0.80666666666666664</v>
      </c>
      <c r="V18" s="59">
        <f t="shared" si="3"/>
        <v>2.3956799999999996</v>
      </c>
      <c r="W18" s="59">
        <f t="shared" si="4"/>
        <v>2.415</v>
      </c>
      <c r="X18" s="59">
        <f t="shared" si="5"/>
        <v>2.27976</v>
      </c>
      <c r="Y18" s="59">
        <f t="shared" si="6"/>
        <v>2.3763599999999996</v>
      </c>
      <c r="Z18" s="60">
        <f t="shared" si="7"/>
        <v>2.3377199999999996</v>
      </c>
      <c r="AA18" s="27">
        <f t="shared" si="8"/>
        <v>2.3609039999999997</v>
      </c>
      <c r="AB18" s="61">
        <f t="shared" si="9"/>
        <v>1.2093701759999943E-3</v>
      </c>
      <c r="AC18" s="9">
        <f t="shared" si="10"/>
        <v>2.9263772160000394E-3</v>
      </c>
      <c r="AD18" s="9">
        <f t="shared" si="11"/>
        <v>6.5843487359999453E-3</v>
      </c>
      <c r="AE18" s="9">
        <f t="shared" si="12"/>
        <v>2.3888793599999736E-4</v>
      </c>
      <c r="AF18" s="28">
        <f t="shared" si="13"/>
        <v>5.3749785600000434E-4</v>
      </c>
      <c r="AG18" s="62">
        <f t="shared" si="14"/>
        <v>1.1496481919999982E-2</v>
      </c>
      <c r="AH18">
        <f t="shared" si="15"/>
        <v>5.3610824280176814E-2</v>
      </c>
      <c r="AI18">
        <f t="shared" si="16"/>
        <v>2.3975489484054317E-2</v>
      </c>
      <c r="AJ18" s="58">
        <f t="shared" si="17"/>
        <v>1.0155215749583345E-2</v>
      </c>
    </row>
    <row r="19" spans="1:36" ht="16.2" x14ac:dyDescent="0.3">
      <c r="A19">
        <v>5</v>
      </c>
      <c r="B19" s="4">
        <v>1.1000000000000001</v>
      </c>
      <c r="C19" s="4">
        <v>1.01</v>
      </c>
      <c r="D19" s="4">
        <v>1.18</v>
      </c>
      <c r="E19" s="4">
        <v>1.22</v>
      </c>
      <c r="F19" s="12">
        <v>1.17</v>
      </c>
      <c r="G19" s="7" t="s">
        <v>3</v>
      </c>
      <c r="H19" s="8" t="s">
        <v>3</v>
      </c>
      <c r="I19" s="8" t="s">
        <v>3</v>
      </c>
      <c r="J19" s="8" t="s">
        <v>3</v>
      </c>
      <c r="K19" s="14" t="s">
        <v>3</v>
      </c>
      <c r="L19" s="5">
        <v>0.43</v>
      </c>
      <c r="M19" s="3">
        <v>0.42</v>
      </c>
      <c r="N19" s="3">
        <v>0.4</v>
      </c>
      <c r="O19" s="3">
        <v>0.43</v>
      </c>
      <c r="P19" s="6">
        <v>0.39</v>
      </c>
      <c r="Q19" s="3">
        <f t="shared" si="18"/>
        <v>0.76500000000000001</v>
      </c>
      <c r="R19" s="3">
        <f t="shared" si="2"/>
        <v>0.71499999999999997</v>
      </c>
      <c r="S19" s="3">
        <f t="shared" si="19"/>
        <v>0.79</v>
      </c>
      <c r="T19" s="3">
        <f t="shared" si="1"/>
        <v>0.82499999999999996</v>
      </c>
      <c r="U19" s="27">
        <f t="shared" si="1"/>
        <v>0.78</v>
      </c>
      <c r="V19" s="59">
        <f t="shared" si="3"/>
        <v>1.0143900000000001</v>
      </c>
      <c r="W19" s="59">
        <f t="shared" si="4"/>
        <v>0.94808999999999999</v>
      </c>
      <c r="X19" s="59">
        <f t="shared" si="5"/>
        <v>1.0475400000000001</v>
      </c>
      <c r="Y19" s="59">
        <f t="shared" si="6"/>
        <v>1.09395</v>
      </c>
      <c r="Z19" s="60">
        <f t="shared" si="7"/>
        <v>1.0342800000000001</v>
      </c>
      <c r="AA19" s="27">
        <f t="shared" si="8"/>
        <v>1.02765</v>
      </c>
      <c r="AB19" s="61">
        <f t="shared" si="9"/>
        <v>1.7582759999999542E-4</v>
      </c>
      <c r="AC19" s="9">
        <f t="shared" si="10"/>
        <v>6.3297935999999944E-3</v>
      </c>
      <c r="AD19" s="9">
        <f t="shared" si="11"/>
        <v>3.9561210000000735E-4</v>
      </c>
      <c r="AE19" s="9">
        <f t="shared" si="12"/>
        <v>4.3956900000000033E-3</v>
      </c>
      <c r="AF19" s="28">
        <f t="shared" si="13"/>
        <v>4.3956900000001802E-5</v>
      </c>
      <c r="AG19" s="62">
        <f t="shared" si="14"/>
        <v>1.1340880200000002E-2</v>
      </c>
      <c r="AH19">
        <f t="shared" si="15"/>
        <v>5.3246784409952876E-2</v>
      </c>
      <c r="AI19">
        <f t="shared" si="16"/>
        <v>2.3812685904786132E-2</v>
      </c>
      <c r="AJ19" s="58">
        <f t="shared" si="17"/>
        <v>2.3171980640087707E-2</v>
      </c>
    </row>
    <row r="20" spans="1:36" ht="16.2" x14ac:dyDescent="0.3">
      <c r="A20">
        <v>6</v>
      </c>
      <c r="B20" s="4">
        <v>0.96</v>
      </c>
      <c r="C20" s="4">
        <v>1.0900000000000001</v>
      </c>
      <c r="D20" s="4">
        <v>1.04</v>
      </c>
      <c r="E20" s="4">
        <v>0.94000000000000006</v>
      </c>
      <c r="F20" s="12">
        <v>1.02</v>
      </c>
      <c r="G20" s="7" t="s">
        <v>3</v>
      </c>
      <c r="H20" s="8" t="s">
        <v>3</v>
      </c>
      <c r="I20" s="8" t="s">
        <v>3</v>
      </c>
      <c r="J20" s="8" t="s">
        <v>3</v>
      </c>
      <c r="K20" s="14" t="s">
        <v>3</v>
      </c>
      <c r="L20" s="5">
        <v>0.34</v>
      </c>
      <c r="M20" s="3">
        <v>0.33</v>
      </c>
      <c r="N20" s="3">
        <v>0.38</v>
      </c>
      <c r="O20" s="3">
        <v>0.34</v>
      </c>
      <c r="P20" s="6">
        <v>0.37</v>
      </c>
      <c r="Q20" s="3">
        <f t="shared" si="18"/>
        <v>0.65</v>
      </c>
      <c r="R20" s="3">
        <f t="shared" si="2"/>
        <v>0.71000000000000008</v>
      </c>
      <c r="S20" s="3">
        <f t="shared" si="19"/>
        <v>0.71</v>
      </c>
      <c r="T20" s="3">
        <f t="shared" si="1"/>
        <v>0.64</v>
      </c>
      <c r="U20" s="27">
        <f t="shared" si="1"/>
        <v>0.69500000000000006</v>
      </c>
      <c r="V20" s="59">
        <f t="shared" si="3"/>
        <v>0.77661999999999998</v>
      </c>
      <c r="W20" s="59">
        <f t="shared" si="4"/>
        <v>0.84830799999999995</v>
      </c>
      <c r="X20" s="59">
        <f t="shared" si="5"/>
        <v>0.84830799999999984</v>
      </c>
      <c r="Y20" s="59">
        <f t="shared" si="6"/>
        <v>0.76467199999999991</v>
      </c>
      <c r="Z20" s="60">
        <f t="shared" si="7"/>
        <v>0.83038599999999996</v>
      </c>
      <c r="AA20" s="27">
        <f t="shared" si="8"/>
        <v>0.81365880000000002</v>
      </c>
      <c r="AB20" s="61">
        <f t="shared" si="9"/>
        <v>1.3718727054400027E-3</v>
      </c>
      <c r="AC20" s="9">
        <f t="shared" si="10"/>
        <v>1.2005670606399955E-3</v>
      </c>
      <c r="AD20" s="9">
        <f t="shared" si="11"/>
        <v>1.2005670606399879E-3</v>
      </c>
      <c r="AE20" s="9">
        <f t="shared" si="12"/>
        <v>2.3997065742400107E-3</v>
      </c>
      <c r="AF20" s="28">
        <f t="shared" si="13"/>
        <v>2.7979921983999805E-4</v>
      </c>
      <c r="AG20" s="62">
        <f t="shared" si="14"/>
        <v>6.4525126207999953E-3</v>
      </c>
      <c r="AH20">
        <f t="shared" si="15"/>
        <v>4.0163766695866548E-2</v>
      </c>
      <c r="AI20">
        <f t="shared" si="16"/>
        <v>1.7961782512879942E-2</v>
      </c>
      <c r="AJ20" s="58">
        <f t="shared" si="17"/>
        <v>2.2075325078374303E-2</v>
      </c>
    </row>
    <row r="21" spans="1:36" ht="16.8" thickBot="1" x14ac:dyDescent="0.35">
      <c r="A21" s="30">
        <v>7</v>
      </c>
      <c r="B21" s="31" t="s">
        <v>3</v>
      </c>
      <c r="C21" s="31" t="s">
        <v>3</v>
      </c>
      <c r="D21" s="31" t="s">
        <v>3</v>
      </c>
      <c r="E21" s="31" t="s">
        <v>3</v>
      </c>
      <c r="F21" s="32" t="s">
        <v>3</v>
      </c>
      <c r="G21" s="33">
        <v>0.71000000000000008</v>
      </c>
      <c r="H21" s="33">
        <v>0.81</v>
      </c>
      <c r="I21" s="33">
        <v>0.73</v>
      </c>
      <c r="J21" s="33">
        <v>0.74</v>
      </c>
      <c r="K21" s="34">
        <v>0.75</v>
      </c>
      <c r="L21" s="31" t="s">
        <v>3</v>
      </c>
      <c r="M21" s="31" t="s">
        <v>3</v>
      </c>
      <c r="N21" s="31" t="s">
        <v>3</v>
      </c>
      <c r="O21" s="31" t="s">
        <v>3</v>
      </c>
      <c r="P21" s="35" t="s">
        <v>3</v>
      </c>
      <c r="Q21" s="3">
        <f t="shared" si="18"/>
        <v>0.71000000000000008</v>
      </c>
      <c r="R21" s="3">
        <f t="shared" si="2"/>
        <v>0.81</v>
      </c>
      <c r="S21" s="3">
        <f t="shared" si="19"/>
        <v>0.73</v>
      </c>
      <c r="T21" s="3">
        <f t="shared" si="1"/>
        <v>0.74</v>
      </c>
      <c r="U21" s="27">
        <f t="shared" si="1"/>
        <v>0.75</v>
      </c>
      <c r="V21" s="59">
        <f t="shared" si="3"/>
        <v>0.96531600000000017</v>
      </c>
      <c r="W21" s="59">
        <f t="shared" si="4"/>
        <v>1.1012760000000001</v>
      </c>
      <c r="X21" s="59">
        <f t="shared" si="5"/>
        <v>0.99250800000000006</v>
      </c>
      <c r="Y21" s="59">
        <f t="shared" si="6"/>
        <v>1.0061040000000001</v>
      </c>
      <c r="Z21" s="60">
        <f t="shared" si="7"/>
        <v>1.0197000000000001</v>
      </c>
      <c r="AA21" s="27">
        <f t="shared" si="8"/>
        <v>1.0169808000000002</v>
      </c>
      <c r="AB21" s="61">
        <f t="shared" si="9"/>
        <v>2.6692515590400067E-3</v>
      </c>
      <c r="AC21" s="9">
        <f t="shared" si="10"/>
        <v>7.1056807430399833E-3</v>
      </c>
      <c r="AD21" s="9">
        <f t="shared" si="11"/>
        <v>5.9891793984000901E-4</v>
      </c>
      <c r="AE21" s="9">
        <f t="shared" si="12"/>
        <v>1.1830477824000285E-4</v>
      </c>
      <c r="AF21" s="28">
        <f t="shared" si="13"/>
        <v>7.3940486399989701E-6</v>
      </c>
      <c r="AG21" s="62">
        <f t="shared" si="14"/>
        <v>1.0499549068800001E-2</v>
      </c>
      <c r="AH21">
        <f t="shared" si="15"/>
        <v>5.1233653658508488E-2</v>
      </c>
      <c r="AI21">
        <f t="shared" si="16"/>
        <v>2.2912386463221152E-2</v>
      </c>
      <c r="AJ21" s="58">
        <f t="shared" si="17"/>
        <v>2.2529812227744268E-2</v>
      </c>
    </row>
    <row r="22" spans="1:36" ht="15" thickTop="1" x14ac:dyDescent="0.3">
      <c r="P22" t="s">
        <v>24</v>
      </c>
      <c r="Q22" s="3">
        <f>SUM(Q15:Q21)</f>
        <v>5.0483333333333338</v>
      </c>
      <c r="R22" s="3">
        <f>SUM(R15:R21)</f>
        <v>5.1016666666666666</v>
      </c>
      <c r="S22" s="3">
        <f>SUM(S15:S21)</f>
        <v>5.1333333333333329</v>
      </c>
      <c r="T22" s="3">
        <f>SUM(T15:T21)</f>
        <v>5.0949999999999998</v>
      </c>
      <c r="U22" s="3">
        <f>SUM(U15:U21)</f>
        <v>5.1116666666666672</v>
      </c>
      <c r="V22" s="3">
        <f>SUM(V15:V21)</f>
        <v>9.8257059999999985</v>
      </c>
      <c r="W22" s="3">
        <f t="shared" ref="W22:Z22" si="20">SUM(W15:W21)</f>
        <v>9.848122</v>
      </c>
      <c r="X22" s="3">
        <f t="shared" si="20"/>
        <v>9.9350079999999998</v>
      </c>
      <c r="Y22" s="3">
        <f t="shared" si="20"/>
        <v>9.858001999999999</v>
      </c>
      <c r="Z22" s="3">
        <f t="shared" si="20"/>
        <v>9.8579740000000005</v>
      </c>
      <c r="AA22" s="63">
        <f>SUM(AA15:AA21)</f>
        <v>9.8649624000000014</v>
      </c>
      <c r="AB22" s="61"/>
      <c r="AC22" s="61"/>
      <c r="AD22" s="61"/>
      <c r="AE22" s="61"/>
      <c r="AF22" s="61"/>
      <c r="AG22" s="61"/>
      <c r="AH22">
        <f>SUM(AH15:AH21)</f>
        <v>0.36639926301041192</v>
      </c>
      <c r="AI22">
        <f>SUM(AI15:AI21)</f>
        <v>0.16385873179942104</v>
      </c>
      <c r="AJ22" s="98">
        <f>SUM(AJ15:AJ21)</f>
        <v>0.12360297509183288</v>
      </c>
    </row>
    <row r="23" spans="1:36" x14ac:dyDescent="0.3">
      <c r="J23" s="3"/>
    </row>
  </sheetData>
  <mergeCells count="13">
    <mergeCell ref="AG12:AG14"/>
    <mergeCell ref="AH12:AH14"/>
    <mergeCell ref="AI12:AI14"/>
    <mergeCell ref="AJ12:AJ14"/>
    <mergeCell ref="V12:Z13"/>
    <mergeCell ref="AA12:AA14"/>
    <mergeCell ref="AB12:AF13"/>
    <mergeCell ref="Q12:U13"/>
    <mergeCell ref="C12:P12"/>
    <mergeCell ref="A13:A14"/>
    <mergeCell ref="B14:F14"/>
    <mergeCell ref="G14:K14"/>
    <mergeCell ref="L14:P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σφαλμα για μετρήσεις</vt:lpstr>
      <vt:lpstr>παροχη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2021-11-23T14:06:38Z</dcterms:created>
  <dcterms:modified xsi:type="dcterms:W3CDTF">2021-12-02T19:29:49Z</dcterms:modified>
</cp:coreProperties>
</file>